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29" activeTab="0"/>
  </bookViews>
  <sheets>
    <sheet name="Requirements survey" sheetId="1" r:id="rId1"/>
    <sheet name="Respondents" sheetId="2" r:id="rId2"/>
    <sheet name="Summary" sheetId="3" r:id="rId3"/>
  </sheets>
  <definedNames>
    <definedName name="NumResponses">'Respondents'!$E$22</definedName>
  </definedNames>
  <calcPr fullCalcOnLoad="1"/>
</workbook>
</file>

<file path=xl/sharedStrings.xml><?xml version="1.0" encoding="utf-8"?>
<sst xmlns="http://schemas.openxmlformats.org/spreadsheetml/2006/main" count="277" uniqueCount="222">
  <si>
    <t>Rating (0 not important, 5 mission critical)</t>
  </si>
  <si>
    <t>Requirement</t>
  </si>
  <si>
    <t>802.0</t>
  </si>
  <si>
    <t>802.1</t>
  </si>
  <si>
    <t>802.3</t>
  </si>
  <si>
    <t>802.11</t>
  </si>
  <si>
    <t>802.15</t>
  </si>
  <si>
    <t>802.16</t>
  </si>
  <si>
    <t>802.17</t>
  </si>
  <si>
    <t>802.18</t>
  </si>
  <si>
    <t>802.19</t>
  </si>
  <si>
    <t>802.20</t>
  </si>
  <si>
    <t>802.21</t>
  </si>
  <si>
    <t>802.22</t>
  </si>
  <si>
    <t>Additional description</t>
  </si>
  <si>
    <t>Usability/compatibility</t>
  </si>
  <si>
    <t>Web based access</t>
  </si>
  <si>
    <t>Must run on a local server, see Resilience in Misc.</t>
  </si>
  <si>
    <t>Complete</t>
  </si>
  <si>
    <t>Compatible with multiple OS</t>
  </si>
  <si>
    <t>At a minimum, Windows 2000, XP, MAC OS</t>
  </si>
  <si>
    <t>Compatible with multiple browsers</t>
  </si>
  <si>
    <t>At a minimum, tested with Mozilla, Firefox, Internet Explorer, Safari</t>
  </si>
  <si>
    <t>complete</t>
  </si>
  <si>
    <t>Compatibility with VPNs</t>
  </si>
  <si>
    <t>Allow non-DNS access to the web page</t>
  </si>
  <si>
    <t>Sometimes required to interoperate with certain VPNs</t>
  </si>
  <si>
    <t>Management functions</t>
  </si>
  <si>
    <t>Add new attendees</t>
  </si>
  <si>
    <t>Preferred is that designated WG volunteer can make change</t>
  </si>
  <si>
    <t>Delete attendees</t>
  </si>
  <si>
    <t>Change attendance records</t>
  </si>
  <si>
    <t>Add new meetings and sessions</t>
  </si>
  <si>
    <t>Define valid time for signing into the meetings and specify the group that is meeting as an alphanumeric field. Preferred is that designated WG volunteer can make change</t>
  </si>
  <si>
    <t>Delete meetings and sessions</t>
  </si>
  <si>
    <t>Delete member attendance when meeting deleted</t>
  </si>
  <si>
    <t>Automatic with permanent record of deleted attendance in case of mistake</t>
  </si>
  <si>
    <t>Undo meeting deletion and restore attendance</t>
  </si>
  <si>
    <t>Cannot do if the delete is permanent</t>
  </si>
  <si>
    <t>Determine 75% threshold for current session</t>
  </si>
  <si>
    <t>Allow both automatic calculation and manual override by WG volunteer</t>
  </si>
  <si>
    <t>Undo changes</t>
  </si>
  <si>
    <t>Add attendance % for previous meetings</t>
  </si>
  <si>
    <t>Allows WG volunteer to add attendance record as % for meetings prior to the implementation of attendance system.  Preferred is that the data can be imported from a standard format.</t>
  </si>
  <si>
    <t>COMPLETE</t>
  </si>
  <si>
    <t>Designate WG volunteer(s) with management privilege</t>
  </si>
  <si>
    <t>Allow the creation of userid and password for management function.</t>
  </si>
  <si>
    <t>Reset password for attendee</t>
  </si>
  <si>
    <t>If secure login is provided</t>
  </si>
  <si>
    <t>Management changes can be made via web interface</t>
  </si>
  <si>
    <t xml:space="preserve">COMPLETE  </t>
  </si>
  <si>
    <t>Change attendee information</t>
  </si>
  <si>
    <t>For example, userid, contact information, etc.</t>
  </si>
  <si>
    <t>Automatically input registration data base</t>
  </si>
  <si>
    <t>Use same unique ID for registration and attendance</t>
  </si>
  <si>
    <t>Register maintaining attendance when attending certain groups</t>
  </si>
  <si>
    <t>Attendee is able to get maintaining attendance credit when signed into a meeting for which reciprocal credit is given.</t>
  </si>
  <si>
    <t>COMPLETE - Reciprical rights works as long as the WG chair updates involvement levels in myProject</t>
  </si>
  <si>
    <t>Integrate with MyProject requirements</t>
  </si>
  <si>
    <t>Requirements differ based on participation level, e.g., general or specific project.  These include, but are not limited to; ethics and participation agreement.</t>
  </si>
  <si>
    <t>NO YET APPROVED BY IEEE-SA; NOT YET IMPLEMENTED</t>
  </si>
  <si>
    <t>Detect and report duplicate attendance</t>
  </si>
  <si>
    <t>Detect and optionally prevent an attendee from signing into two groups when sessions overlap.  Note that this may be complicated by the fact that at a plenary, groups meet at different times and some groups take attendance for different portions of the day.</t>
  </si>
  <si>
    <t>WG volunteer can change valid time for meeting sign in</t>
  </si>
  <si>
    <t>Allows the WG volunteer to extend the sign in time due to network delays, server downtime, etc.  Shall be available to the WG volunteer at any time during the meeting.</t>
  </si>
  <si>
    <t>WG volunteer can add/delete/change groups</t>
  </si>
  <si>
    <t>Includes task groups, working group ad-hocs, study groups, interest groups, tutorials including setting and changing the names as an alphanumeric field.</t>
  </si>
  <si>
    <t>Reports</t>
  </si>
  <si>
    <t>Export data in well documented format</t>
  </si>
  <si>
    <t>At a minimum all data as, csv</t>
  </si>
  <si>
    <t>Create list of attendees with &gt; 75%</t>
  </si>
  <si>
    <t>COMPLETE - report available in MANAGER tool</t>
  </si>
  <si>
    <t>Track management function changes</t>
  </si>
  <si>
    <t>Provide a time sequential list of all changes made to the data by the management volunteer</t>
  </si>
  <si>
    <t>Track transactions</t>
  </si>
  <si>
    <t>Provide a time sequential list of all changes made to the attendance records</t>
  </si>
  <si>
    <t>Automatic dump of attendance data</t>
  </si>
  <si>
    <t>Interval and format specified by each WG, data delivered by email, hardcopy or non-volatile storage (e.g., USB key, CDROM)</t>
  </si>
  <si>
    <t>List of attendees that have changed membership status</t>
  </si>
  <si>
    <t xml:space="preserve">Based on historical data, </t>
  </si>
  <si>
    <t>Automatic determination of voting rights</t>
  </si>
  <si>
    <t>Based on IEEE 802 rules, determine if an attendee has changed voting rights based on meeting attendance.</t>
  </si>
  <si>
    <t>Include letter ballot results in determining voting rights</t>
  </si>
  <si>
    <t>Letter ballot results are input via a standard file format (e.g., csv)</t>
  </si>
  <si>
    <t>Meeting attendance exported in specific report formats</t>
  </si>
  <si>
    <t>Formats TBD, but for example, list of names, and voting status, contact list, etc.</t>
  </si>
  <si>
    <t>Attendance</t>
  </si>
  <si>
    <t>Sign for a meeting in is restricted to specific time</t>
  </si>
  <si>
    <t>Sign in for specific task groups</t>
  </si>
  <si>
    <t>Display current % attendance</t>
  </si>
  <si>
    <t>Display historical attendance</t>
  </si>
  <si>
    <t>Offer display of last session attendance as a % of the session attended for the past 4 plenaries, including interim meetings) and the group for which the attendance is valid</t>
  </si>
  <si>
    <t>Secure login required for access</t>
  </si>
  <si>
    <t>Password shall be hashed and not stored anywhere</t>
  </si>
  <si>
    <t>Unique identifier for attendees</t>
  </si>
  <si>
    <t>Currently using SA PIN as unique identifier - COMPLETE</t>
  </si>
  <si>
    <t>Allow users to change userid, which is not their unique ID</t>
  </si>
  <si>
    <t>Userid is different from unique id, only used for login/password combination.</t>
  </si>
  <si>
    <t>Allow attendee to create new account</t>
  </si>
  <si>
    <t>Accounts are still able to be managed by the WG volunteer</t>
  </si>
  <si>
    <t>Allow attendee update contact information</t>
  </si>
  <si>
    <t>Display current attendee information</t>
  </si>
  <si>
    <t>Depending on the data retained, this could be contact information, userid, etc.</t>
  </si>
  <si>
    <t>Specify primary group (for attendance in .18 and .19)</t>
  </si>
  <si>
    <t>Record AP from which the attendance is registered</t>
  </si>
  <si>
    <t>This is intended to determine if the attendee was in or near the room when they registered for attendance at a particular meeting.</t>
  </si>
  <si>
    <t>Attendee is able to sign in for group's meeting</t>
  </si>
  <si>
    <t>This will have to handle the case where different groups have overlapping session times and different sign on policies</t>
  </si>
  <si>
    <t>Misc</t>
  </si>
  <si>
    <t>Portability</t>
  </si>
  <si>
    <t>Prefer that the solution is not closely tied to a specific operating system or hardware platform.</t>
  </si>
  <si>
    <t>Resilience</t>
  </si>
  <si>
    <t>Will it work with external network outages, can it work with local network outages (via dedicated terminals), can it be put on any computer in case of hardware failure, etc.</t>
  </si>
  <si>
    <t>Source code in escrow or available</t>
  </si>
  <si>
    <t>If necessary, to  independently modify and contract support for the software.</t>
  </si>
  <si>
    <t>List of respondents</t>
  </si>
  <si>
    <t>Group</t>
  </si>
  <si>
    <t>Name</t>
  </si>
  <si>
    <t>Position</t>
  </si>
  <si>
    <t>email address</t>
  </si>
  <si>
    <t>Response?</t>
  </si>
  <si>
    <t>General comments</t>
  </si>
  <si>
    <t>Paul Nikolich</t>
  </si>
  <si>
    <t>Chair</t>
  </si>
  <si>
    <t>p.nikolich@ieee.org</t>
  </si>
  <si>
    <t>Delegated to Bob O'Hara</t>
  </si>
  <si>
    <t>Bob O'Hara</t>
  </si>
  <si>
    <t>Recording secretary</t>
  </si>
  <si>
    <t>bob.ohara@ieee.org</t>
  </si>
  <si>
    <t>Will give inputs</t>
  </si>
  <si>
    <t>Tony Jefree</t>
  </si>
  <si>
    <t>tony@jeffree.co.uk</t>
  </si>
  <si>
    <t>Initial inputs received</t>
  </si>
  <si>
    <t>Bob Grow</t>
  </si>
  <si>
    <t>bob.grow@intel.com</t>
  </si>
  <si>
    <t>He will review the criteria</t>
  </si>
  <si>
    <t>Stuart Kerry</t>
  </si>
  <si>
    <t>stuart@ok-brit.com</t>
  </si>
  <si>
    <t>Delegated to Harry Worstel</t>
  </si>
  <si>
    <t>Harry Worstel</t>
  </si>
  <si>
    <t>Vice Chair</t>
  </si>
  <si>
    <t>hworstell@att.com</t>
  </si>
  <si>
    <t>Bob Heile</t>
  </si>
  <si>
    <t>bheile@ieee.org</t>
  </si>
  <si>
    <t>Delegated to Rick Alvin</t>
  </si>
  <si>
    <t>Rick Alfvin</t>
  </si>
  <si>
    <t>alfvin@ieee.org</t>
  </si>
  <si>
    <t>Roger Marks</t>
  </si>
  <si>
    <t>r.b.marks@ieee.org</t>
  </si>
  <si>
    <t>Mike Takefman</t>
  </si>
  <si>
    <t>tak@cisco.com</t>
  </si>
  <si>
    <t>Doesn't need to review criteria initially, but will want to review final RFP</t>
  </si>
  <si>
    <t>Michael Lynch</t>
  </si>
  <si>
    <t>mjlynch@nortel.com</t>
  </si>
  <si>
    <t>Delegated to Denis Kuwahara</t>
  </si>
  <si>
    <t>Dennis Kuwahara</t>
  </si>
  <si>
    <t>denis.kuwahara@boeing.com</t>
  </si>
  <si>
    <t>Steve Shellhammer</t>
  </si>
  <si>
    <t>shellhammer@ieee.org</t>
  </si>
  <si>
    <t>Delegated to Tom Seip</t>
  </si>
  <si>
    <t>Tom Siep</t>
  </si>
  <si>
    <t>tom.siep@ieee.org</t>
  </si>
  <si>
    <t>Jerry Upton</t>
  </si>
  <si>
    <t>jerry.upton@ieee.org</t>
  </si>
  <si>
    <t>Vivek Gupta</t>
  </si>
  <si>
    <t>vivek.g.gupta@intel.com</t>
  </si>
  <si>
    <t>Carl Stevenson</t>
  </si>
  <si>
    <t>carl.stevenson@ieee.org</t>
  </si>
  <si>
    <t>Delegated to Gerald Chouinard</t>
  </si>
  <si>
    <t>Gerald Chouinard</t>
  </si>
  <si>
    <t>gerald.chouinard@crc.ca</t>
  </si>
  <si>
    <t>IEEE SA</t>
  </si>
  <si>
    <t>Bob LaBelle</t>
  </si>
  <si>
    <t>Chief Software Wrangler</t>
  </si>
  <si>
    <t>r.labelle@ieee.org</t>
  </si>
  <si>
    <t>Will either give input or delegate.  Check My Project requirements.</t>
  </si>
  <si>
    <t>Responses received</t>
  </si>
  <si>
    <t>myProject requirements</t>
  </si>
  <si>
    <t>My project  notes</t>
  </si>
  <si>
    <t>At some level of participation (TBD), the person will be required to have 'signed'</t>
  </si>
  <si>
    <t>1. An ethics agreement</t>
  </si>
  <si>
    <t>2. A participation agreement</t>
  </si>
  <si>
    <t>3. A copyright assignment, per project (i.e., per PAR)</t>
  </si>
  <si>
    <t>This requirement will not be implemented until late this year on the web accounts.</t>
  </si>
  <si>
    <t>Implementation for 802 will likely be required later in 2007</t>
  </si>
  <si>
    <t>Integration with attendance tracking or registration can be done later</t>
  </si>
  <si>
    <t>Average</t>
  </si>
  <si>
    <t># of 5's</t>
  </si>
  <si>
    <t># 4's + 5's</t>
  </si>
  <si>
    <t>Reciprocal rights feature COMPLETE (needs a little cleanup) and functioning as long as WG Chairs keep voting rights up to date in myProject.</t>
  </si>
  <si>
    <t>Multiple reports are available in both the attendee software and manager software. COMPLETE</t>
  </si>
  <si>
    <t>same as above.</t>
  </si>
  <si>
    <t>COMPLETE on LOCAL</t>
  </si>
  <si>
    <t>COMPLETE - changes are done by the attendee in Web Accounts</t>
  </si>
  <si>
    <t>clarify please?</t>
  </si>
  <si>
    <t>Attendee manages own Web Acct information (contact,username, password) - COMPLETE</t>
  </si>
  <si>
    <t>Available through MANAGER REPORTS only and user can get their on info through web account. COMPLETE</t>
  </si>
  <si>
    <t>Using the local server (murphy) allows for the software to work with external network outages.  Can use BB - Complete</t>
  </si>
  <si>
    <t>SA Response</t>
  </si>
  <si>
    <t>Local server (murphy) does not work with VPNs.  Hosted site does work with VPNs but will work if the 802 network admin wants to disclose the murphy/local IP address to all attendees.</t>
  </si>
  <si>
    <t>Add new/missing attendees is available in IMAT Central as manager function as long as the missing attendees has an IEEE Web Acct.</t>
  </si>
  <si>
    <t>2009 FUTURE ENHANCEMENT - delete erroneous email addresses on LOCAL</t>
  </si>
  <si>
    <t>Change attendance record feature is available in IMAT Central as manager function.</t>
  </si>
  <si>
    <t>OPEN - Feature will be available by end of 2008 - IMAT Manager feature will open access to all chairs to set up their own interim/plenary/meetings</t>
  </si>
  <si>
    <t>Complete - the delete is permanent - there is a confirm delete.</t>
  </si>
  <si>
    <t xml:space="preserve">2009 FUTURE ENHANCEMENT - provide report CSV of what is being deleted so it can manually be re-entered. </t>
  </si>
  <si>
    <r>
      <t xml:space="preserve">Complete - the delete is permanent. </t>
    </r>
    <r>
      <rPr>
        <sz val="10"/>
        <color indexed="10"/>
        <rFont val="Arial"/>
        <family val="2"/>
      </rPr>
      <t>2009 FUTURE ENHANCEMENT - provide report CSV of what is being deleted so it can manually be re-entered.</t>
    </r>
  </si>
  <si>
    <t>SPN Chair = Meeting ADMIN + designee; WG Chairs = Breakout admin and one meeting designee use IEEE Web Acct to access the MANAGER Tool.  Meeting Designee is set up in IMAT Manager.  Sponsor Chair and WG Chairs have access because of "chair" role.</t>
  </si>
  <si>
    <t>OPEN plan to complete in Nov 2008: Currently working with Face to Face vendor only. May need to look at alternate approaches for WG other than 802.  as part of the meeting planner interface - allow them to see SA Pin</t>
  </si>
  <si>
    <t>COMPLETE Download runs every 10 minutes.</t>
  </si>
  <si>
    <r>
      <t xml:space="preserve">COMPLETE - Attendee can only sign into one meeting per timeslot. </t>
    </r>
    <r>
      <rPr>
        <sz val="10"/>
        <color indexed="10"/>
        <rFont val="Arial"/>
        <family val="2"/>
      </rPr>
      <t>Meetings, eg multiple interims in separate locations now have session ID which can be handed out to meeting attendees.</t>
    </r>
  </si>
  <si>
    <t>COMPLETE - self documented format - title line - already exists on IMAT</t>
  </si>
  <si>
    <t>2009 Enhancement - readable log of what they entered so they know what they did - all changes made by person - report option - see above</t>
  </si>
  <si>
    <t>COMPLETE audit trail so if something goes wrong we can recover.</t>
  </si>
  <si>
    <t>Dump from local/hosted to manager tool occurs every 10-20 minutes.Manager can get a data dump (csv) and save as needed. COMPLETE we do not expose web account username/email</t>
  </si>
  <si>
    <t>Membership status is managed by each WG Chair using his unique tool. out of scope</t>
  </si>
  <si>
    <t>Letter Ballot results is out of scope for this project.  Each WG Chair maintains his own records. out of scope</t>
  </si>
  <si>
    <t>Voting Rights calculation was removed from this project in April 2008 out of scope</t>
  </si>
  <si>
    <r>
      <t xml:space="preserve">Historic attendance available to MANAGERS only. </t>
    </r>
    <r>
      <rPr>
        <sz val="10"/>
        <color indexed="10"/>
        <rFont val="Arial"/>
        <family val="2"/>
      </rPr>
      <t>2009 FUTURE ENHANCEMENT - This is only visible during a meeting for the current meeting.  No feature for Attendees to view this data</t>
    </r>
  </si>
  <si>
    <r>
      <t xml:space="preserve">Can log IP address where attendee logged in; provide as part of attendance report from local. Is this really needed? Need to determine if this is possible. </t>
    </r>
    <r>
      <rPr>
        <sz val="10"/>
        <color indexed="10"/>
        <rFont val="Arial"/>
        <family val="2"/>
      </rPr>
      <t>could be a future enhancement</t>
    </r>
  </si>
  <si>
    <t xml:space="preserve">802.3 &amp; 802.1 meeting hopping - this issue - can be dealt with multiple sessions.  </t>
  </si>
  <si>
    <t>IEEE Proprietary - Enhancements can be requested and handled by IEEE with 802 features paid for. - IEEE will continue to support this tool. goal is support and ability to do enhancements - budget for 2009 - staff training - statement of intent going forward.WP can help me with some words here.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</si>
</sst>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3">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name val="Arial"/>
      <family val="2"/>
    </font>
    <font>
      <b/>
      <sz val="12"/>
      <name val="Arial"/>
      <family val="2"/>
    </font>
    <font>
      <sz val="10"/>
      <color indexed="12"/>
      <name val="Arial"/>
      <family val="2"/>
    </font>
    <font>
      <sz val="10"/>
      <color indexed="10"/>
      <name val="Arial"/>
      <family val="2"/>
    </font>
    <font>
      <sz val="10"/>
      <color rgb="FFFF0000"/>
      <name val="Arial"/>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12"/>
        <bgColor indexed="64"/>
      </patternFill>
    </fill>
    <fill>
      <patternFill patternType="solid">
        <fgColor indexed="40"/>
        <bgColor indexed="64"/>
      </patternFill>
    </fill>
    <fill>
      <patternFill patternType="solid">
        <fgColor rgb="FFFFFF0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2" borderId="1" applyNumberFormat="0" applyAlignment="0" applyProtection="0"/>
    <xf numFmtId="0" fontId="5" fillId="16"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0" fillId="4" borderId="7" applyNumberFormat="0" applyAlignment="0" applyProtection="0"/>
    <xf numFmtId="0" fontId="14" fillId="2"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7">
    <xf numFmtId="0" fontId="0" fillId="0" borderId="0" xfId="0"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center"/>
    </xf>
    <xf numFmtId="0" fontId="0" fillId="18" borderId="10" xfId="0" applyFill="1" applyBorder="1" applyAlignment="1">
      <alignment wrapText="1"/>
    </xf>
    <xf numFmtId="0" fontId="0" fillId="0" borderId="10" xfId="0" applyFont="1" applyBorder="1" applyAlignment="1">
      <alignment horizontal="center"/>
    </xf>
    <xf numFmtId="0" fontId="0" fillId="0" borderId="10" xfId="0" applyFont="1" applyBorder="1" applyAlignment="1">
      <alignment wrapText="1"/>
    </xf>
    <xf numFmtId="0" fontId="0" fillId="0" borderId="10" xfId="0" applyFont="1" applyBorder="1" applyAlignment="1">
      <alignment/>
    </xf>
    <xf numFmtId="0" fontId="0" fillId="2" borderId="10" xfId="0" applyFont="1" applyFill="1" applyBorder="1" applyAlignment="1">
      <alignment wrapText="1"/>
    </xf>
    <xf numFmtId="0" fontId="0" fillId="2" borderId="10" xfId="0" applyFont="1" applyFill="1" applyBorder="1" applyAlignment="1">
      <alignment horizontal="center"/>
    </xf>
    <xf numFmtId="0" fontId="0" fillId="2" borderId="10" xfId="0" applyFill="1" applyBorder="1" applyAlignment="1">
      <alignment horizontal="center"/>
    </xf>
    <xf numFmtId="0" fontId="0" fillId="0" borderId="0" xfId="0" applyFont="1" applyBorder="1" applyAlignment="1">
      <alignment/>
    </xf>
    <xf numFmtId="0" fontId="20" fillId="0" borderId="0" xfId="0" applyFont="1" applyAlignment="1">
      <alignment/>
    </xf>
    <xf numFmtId="0" fontId="0" fillId="19" borderId="0" xfId="0" applyFont="1" applyFill="1" applyAlignment="1">
      <alignment horizontal="center"/>
    </xf>
    <xf numFmtId="0" fontId="0" fillId="0" borderId="0" xfId="0" applyFont="1" applyAlignment="1">
      <alignment horizontal="center"/>
    </xf>
    <xf numFmtId="0" fontId="0" fillId="0" borderId="0" xfId="0" applyAlignment="1">
      <alignment horizontal="center"/>
    </xf>
    <xf numFmtId="0" fontId="0" fillId="0" borderId="0" xfId="0" applyNumberFormat="1" applyAlignment="1">
      <alignment/>
    </xf>
    <xf numFmtId="0" fontId="0" fillId="18" borderId="11" xfId="0" applyFill="1" applyBorder="1" applyAlignment="1">
      <alignment wrapText="1"/>
    </xf>
    <xf numFmtId="0" fontId="18" fillId="18" borderId="11" xfId="0" applyFont="1" applyFill="1" applyBorder="1" applyAlignment="1">
      <alignment wrapText="1"/>
    </xf>
    <xf numFmtId="0" fontId="0" fillId="18" borderId="11" xfId="0" applyFont="1" applyFill="1" applyBorder="1" applyAlignment="1">
      <alignment wrapText="1"/>
    </xf>
    <xf numFmtId="0" fontId="22" fillId="2" borderId="10" xfId="0" applyFont="1" applyFill="1" applyBorder="1" applyAlignment="1">
      <alignment wrapText="1"/>
    </xf>
    <xf numFmtId="0" fontId="22" fillId="0" borderId="10" xfId="0" applyFont="1" applyBorder="1" applyAlignment="1">
      <alignment wrapText="1"/>
    </xf>
    <xf numFmtId="0" fontId="0" fillId="0" borderId="10" xfId="0" applyFont="1" applyBorder="1" applyAlignment="1">
      <alignment horizontal="center"/>
    </xf>
    <xf numFmtId="0" fontId="19" fillId="20" borderId="10" xfId="0" applyFont="1" applyFill="1" applyBorder="1" applyAlignment="1">
      <alignment horizontal="left" wrapText="1"/>
    </xf>
    <xf numFmtId="0" fontId="0" fillId="21" borderId="12" xfId="0" applyFill="1" applyBorder="1" applyAlignment="1">
      <alignment wrapText="1"/>
    </xf>
    <xf numFmtId="0" fontId="22" fillId="21" borderId="12" xfId="0" applyFont="1" applyFill="1" applyBorder="1" applyAlignment="1">
      <alignment wrapText="1"/>
    </xf>
    <xf numFmtId="0" fontId="22" fillId="18" borderId="11"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nikolich@ieee.org" TargetMode="External" /><Relationship Id="rId2" Type="http://schemas.openxmlformats.org/officeDocument/2006/relationships/hyperlink" Target="mailto:bob.ohara@ieee.org" TargetMode="External" /><Relationship Id="rId3" Type="http://schemas.openxmlformats.org/officeDocument/2006/relationships/hyperlink" Target="mailto:tony@jeffree.co.uk" TargetMode="External" /><Relationship Id="rId4" Type="http://schemas.openxmlformats.org/officeDocument/2006/relationships/hyperlink" Target="mailto:bob.grow@intel.com" TargetMode="External" /><Relationship Id="rId5" Type="http://schemas.openxmlformats.org/officeDocument/2006/relationships/hyperlink" Target="mailto:stuart@ok-brit.com" TargetMode="External" /><Relationship Id="rId6" Type="http://schemas.openxmlformats.org/officeDocument/2006/relationships/hyperlink" Target="mailto:hworstell@att.com" TargetMode="External" /><Relationship Id="rId7" Type="http://schemas.openxmlformats.org/officeDocument/2006/relationships/hyperlink" Target="mailto:bheile@ieee.org" TargetMode="External" /><Relationship Id="rId8" Type="http://schemas.openxmlformats.org/officeDocument/2006/relationships/hyperlink" Target="mailto:alfvin@ieee.org" TargetMode="External" /><Relationship Id="rId9" Type="http://schemas.openxmlformats.org/officeDocument/2006/relationships/hyperlink" Target="mailto:r.b.marks@ieee.org" TargetMode="External" /><Relationship Id="rId10" Type="http://schemas.openxmlformats.org/officeDocument/2006/relationships/hyperlink" Target="mailto:tak@cisco.com" TargetMode="External" /><Relationship Id="rId11" Type="http://schemas.openxmlformats.org/officeDocument/2006/relationships/hyperlink" Target="mailto:mjlynch@nortel.com" TargetMode="External" /><Relationship Id="rId12" Type="http://schemas.openxmlformats.org/officeDocument/2006/relationships/hyperlink" Target="mailto:denis.kuwahara@boeing.com" TargetMode="External" /><Relationship Id="rId13" Type="http://schemas.openxmlformats.org/officeDocument/2006/relationships/hyperlink" Target="mailto:shellhammer@ieee.org" TargetMode="External" /><Relationship Id="rId14" Type="http://schemas.openxmlformats.org/officeDocument/2006/relationships/hyperlink" Target="mailto:tom.siep@ieee.org" TargetMode="External" /><Relationship Id="rId15" Type="http://schemas.openxmlformats.org/officeDocument/2006/relationships/hyperlink" Target="mailto:jerry.upton@ieee.org" TargetMode="External" /><Relationship Id="rId16" Type="http://schemas.openxmlformats.org/officeDocument/2006/relationships/hyperlink" Target="mailto:vivek.g.gupta@intel.com" TargetMode="External" /><Relationship Id="rId17" Type="http://schemas.openxmlformats.org/officeDocument/2006/relationships/hyperlink" Target="mailto:carl.stevenson@ieee.org" TargetMode="External" /><Relationship Id="rId18" Type="http://schemas.openxmlformats.org/officeDocument/2006/relationships/hyperlink" Target="mailto:gerald.chouinard@crc.ca" TargetMode="External" /><Relationship Id="rId19" Type="http://schemas.openxmlformats.org/officeDocument/2006/relationships/hyperlink" Target="mailto:r.labelle@ieee.org"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O62"/>
  <sheetViews>
    <sheetView tabSelected="1" zoomScalePageLayoutView="0" workbookViewId="0" topLeftCell="A1">
      <selection activeCell="P7" sqref="P7"/>
    </sheetView>
  </sheetViews>
  <sheetFormatPr defaultColWidth="11.7109375" defaultRowHeight="12.75"/>
  <cols>
    <col min="1" max="1" width="46.140625" style="1" customWidth="1"/>
    <col min="2" max="5" width="0" style="2" hidden="1" customWidth="1"/>
    <col min="6" max="6" width="0" style="3" hidden="1" customWidth="1"/>
    <col min="7" max="13" width="0" style="2" hidden="1" customWidth="1"/>
    <col min="14" max="14" width="52.28125" style="1" customWidth="1"/>
    <col min="15" max="15" width="36.140625" style="4" customWidth="1"/>
  </cols>
  <sheetData>
    <row r="1" spans="2:15" ht="12.75">
      <c r="B1" s="22" t="s">
        <v>0</v>
      </c>
      <c r="C1" s="22"/>
      <c r="D1" s="22"/>
      <c r="E1" s="22"/>
      <c r="F1" s="22"/>
      <c r="G1" s="22"/>
      <c r="H1" s="22"/>
      <c r="I1" s="22"/>
      <c r="J1" s="22"/>
      <c r="K1" s="22"/>
      <c r="L1" s="22"/>
      <c r="M1" s="22"/>
      <c r="O1" s="17"/>
    </row>
    <row r="2" spans="1:15" ht="12.75">
      <c r="A2" s="6" t="s">
        <v>1</v>
      </c>
      <c r="B2" s="7" t="s">
        <v>2</v>
      </c>
      <c r="C2" s="7" t="s">
        <v>3</v>
      </c>
      <c r="D2" s="7" t="s">
        <v>4</v>
      </c>
      <c r="E2" s="7" t="s">
        <v>5</v>
      </c>
      <c r="F2" s="5" t="s">
        <v>6</v>
      </c>
      <c r="G2" s="7" t="s">
        <v>7</v>
      </c>
      <c r="H2" s="7" t="s">
        <v>8</v>
      </c>
      <c r="I2" s="7" t="s">
        <v>9</v>
      </c>
      <c r="J2" s="7" t="s">
        <v>10</v>
      </c>
      <c r="K2" s="7" t="s">
        <v>11</v>
      </c>
      <c r="L2" s="7" t="s">
        <v>12</v>
      </c>
      <c r="M2" s="7" t="s">
        <v>13</v>
      </c>
      <c r="N2" s="6" t="s">
        <v>14</v>
      </c>
      <c r="O2" s="18" t="s">
        <v>198</v>
      </c>
    </row>
    <row r="3" spans="1:15" ht="16.5" customHeight="1">
      <c r="A3" s="23" t="s">
        <v>15</v>
      </c>
      <c r="B3" s="23"/>
      <c r="C3" s="23"/>
      <c r="D3" s="23"/>
      <c r="E3" s="23"/>
      <c r="F3" s="23"/>
      <c r="G3" s="23"/>
      <c r="H3" s="23"/>
      <c r="I3" s="23"/>
      <c r="J3" s="23"/>
      <c r="K3" s="23"/>
      <c r="L3" s="23"/>
      <c r="M3" s="23"/>
      <c r="N3" s="23"/>
      <c r="O3" s="17"/>
    </row>
    <row r="4" spans="1:15" ht="12.75">
      <c r="A4" s="6" t="s">
        <v>16</v>
      </c>
      <c r="B4" s="5">
        <v>5</v>
      </c>
      <c r="C4" s="5">
        <v>4</v>
      </c>
      <c r="D4" s="5"/>
      <c r="E4" s="5">
        <v>5</v>
      </c>
      <c r="F4" s="5">
        <v>3</v>
      </c>
      <c r="G4" s="5"/>
      <c r="H4" s="5"/>
      <c r="I4" s="5"/>
      <c r="J4" s="5">
        <v>4</v>
      </c>
      <c r="K4" s="5"/>
      <c r="L4" s="5"/>
      <c r="M4" s="5">
        <v>4</v>
      </c>
      <c r="N4" s="6" t="s">
        <v>17</v>
      </c>
      <c r="O4" s="17" t="s">
        <v>18</v>
      </c>
    </row>
    <row r="5" spans="1:15" ht="12.75">
      <c r="A5" s="6" t="s">
        <v>19</v>
      </c>
      <c r="B5" s="5">
        <v>4</v>
      </c>
      <c r="C5" s="5">
        <v>4</v>
      </c>
      <c r="D5" s="5"/>
      <c r="E5" s="5">
        <v>5</v>
      </c>
      <c r="F5" s="5">
        <v>5</v>
      </c>
      <c r="G5" s="5"/>
      <c r="H5" s="5"/>
      <c r="I5" s="5"/>
      <c r="J5" s="5">
        <v>2</v>
      </c>
      <c r="K5" s="5"/>
      <c r="L5" s="5"/>
      <c r="M5" s="5">
        <v>4</v>
      </c>
      <c r="N5" s="6" t="s">
        <v>20</v>
      </c>
      <c r="O5" s="17" t="s">
        <v>18</v>
      </c>
    </row>
    <row r="6" spans="1:15" ht="25.5">
      <c r="A6" s="6" t="s">
        <v>21</v>
      </c>
      <c r="B6" s="5">
        <v>3</v>
      </c>
      <c r="C6" s="5">
        <v>4</v>
      </c>
      <c r="D6" s="5"/>
      <c r="E6" s="5">
        <v>5</v>
      </c>
      <c r="F6" s="5">
        <v>5</v>
      </c>
      <c r="G6" s="5"/>
      <c r="H6" s="5"/>
      <c r="I6" s="5"/>
      <c r="J6" s="5">
        <v>4</v>
      </c>
      <c r="K6" s="5"/>
      <c r="L6" s="5"/>
      <c r="M6" s="5">
        <v>4</v>
      </c>
      <c r="N6" s="6" t="s">
        <v>22</v>
      </c>
      <c r="O6" s="17" t="s">
        <v>23</v>
      </c>
    </row>
    <row r="7" spans="1:15" ht="63.75">
      <c r="A7" s="8" t="s">
        <v>24</v>
      </c>
      <c r="B7" s="9">
        <v>5</v>
      </c>
      <c r="C7" s="9">
        <v>4</v>
      </c>
      <c r="D7" s="9"/>
      <c r="E7" s="9">
        <v>5</v>
      </c>
      <c r="F7" s="9"/>
      <c r="G7" s="9"/>
      <c r="H7" s="9"/>
      <c r="I7" s="9"/>
      <c r="J7" s="9">
        <v>5</v>
      </c>
      <c r="K7" s="9"/>
      <c r="L7" s="9"/>
      <c r="M7" s="9"/>
      <c r="N7" s="8"/>
      <c r="O7" s="17" t="s">
        <v>199</v>
      </c>
    </row>
    <row r="8" spans="1:15" ht="12.75">
      <c r="A8" s="8" t="s">
        <v>25</v>
      </c>
      <c r="B8" s="9">
        <v>3</v>
      </c>
      <c r="C8" s="9">
        <v>4</v>
      </c>
      <c r="D8" s="9"/>
      <c r="E8" s="9">
        <v>5</v>
      </c>
      <c r="F8" s="9"/>
      <c r="G8" s="9"/>
      <c r="H8" s="9"/>
      <c r="I8" s="9"/>
      <c r="J8" s="9">
        <v>5</v>
      </c>
      <c r="K8" s="9"/>
      <c r="L8" s="9"/>
      <c r="M8" s="9"/>
      <c r="N8" s="8" t="s">
        <v>26</v>
      </c>
      <c r="O8" s="24" t="s">
        <v>191</v>
      </c>
    </row>
    <row r="9" spans="2:15" ht="12.75">
      <c r="B9" s="3"/>
      <c r="C9" s="3"/>
      <c r="D9" s="3"/>
      <c r="E9" s="3"/>
      <c r="G9" s="3"/>
      <c r="H9" s="3"/>
      <c r="I9" s="3"/>
      <c r="J9" s="3"/>
      <c r="K9" s="3"/>
      <c r="L9" s="3"/>
      <c r="M9" s="3"/>
      <c r="O9" s="17"/>
    </row>
    <row r="10" spans="1:15" ht="16.5" customHeight="1">
      <c r="A10" s="23" t="s">
        <v>27</v>
      </c>
      <c r="B10" s="23"/>
      <c r="C10" s="23"/>
      <c r="D10" s="23"/>
      <c r="E10" s="23"/>
      <c r="F10" s="23"/>
      <c r="G10" s="23"/>
      <c r="H10" s="23"/>
      <c r="I10" s="23"/>
      <c r="J10" s="23"/>
      <c r="K10" s="23"/>
      <c r="L10" s="23"/>
      <c r="M10" s="23"/>
      <c r="N10" s="23"/>
      <c r="O10" s="17"/>
    </row>
    <row r="11" spans="1:15" ht="51">
      <c r="A11" s="6" t="s">
        <v>28</v>
      </c>
      <c r="B11" s="5">
        <v>5</v>
      </c>
      <c r="C11" s="5">
        <v>5</v>
      </c>
      <c r="D11" s="5"/>
      <c r="E11" s="5">
        <v>5</v>
      </c>
      <c r="F11" s="5">
        <v>0</v>
      </c>
      <c r="G11" s="5"/>
      <c r="H11" s="5"/>
      <c r="I11" s="5"/>
      <c r="J11" s="5">
        <v>5</v>
      </c>
      <c r="K11" s="5"/>
      <c r="L11" s="5"/>
      <c r="M11" s="5">
        <v>5</v>
      </c>
      <c r="N11" s="6" t="s">
        <v>29</v>
      </c>
      <c r="O11" s="17" t="s">
        <v>200</v>
      </c>
    </row>
    <row r="12" spans="1:15" ht="25.5">
      <c r="A12" s="6" t="s">
        <v>30</v>
      </c>
      <c r="B12" s="5">
        <v>5</v>
      </c>
      <c r="C12" s="5">
        <v>4</v>
      </c>
      <c r="D12" s="5"/>
      <c r="E12" s="5">
        <v>5</v>
      </c>
      <c r="F12" s="5">
        <v>3</v>
      </c>
      <c r="G12" s="5"/>
      <c r="H12" s="5"/>
      <c r="I12" s="5"/>
      <c r="J12" s="5">
        <v>3</v>
      </c>
      <c r="K12" s="5"/>
      <c r="L12" s="5"/>
      <c r="M12" s="5">
        <v>3</v>
      </c>
      <c r="N12" s="6" t="s">
        <v>29</v>
      </c>
      <c r="O12" s="25" t="s">
        <v>201</v>
      </c>
    </row>
    <row r="13" spans="1:15" ht="38.25">
      <c r="A13" s="6" t="s">
        <v>31</v>
      </c>
      <c r="B13" s="5">
        <v>5</v>
      </c>
      <c r="C13" s="5">
        <v>5</v>
      </c>
      <c r="D13" s="5"/>
      <c r="E13" s="5">
        <v>5</v>
      </c>
      <c r="F13" s="5">
        <v>5</v>
      </c>
      <c r="G13" s="5"/>
      <c r="H13" s="5"/>
      <c r="I13" s="5"/>
      <c r="J13" s="5">
        <v>5</v>
      </c>
      <c r="K13" s="5"/>
      <c r="L13" s="5"/>
      <c r="M13" s="5">
        <v>5</v>
      </c>
      <c r="N13" s="6" t="s">
        <v>29</v>
      </c>
      <c r="O13" s="17" t="s">
        <v>202</v>
      </c>
    </row>
    <row r="14" spans="1:15" ht="51">
      <c r="A14" s="8" t="s">
        <v>32</v>
      </c>
      <c r="B14" s="5">
        <v>5</v>
      </c>
      <c r="C14" s="5">
        <v>5</v>
      </c>
      <c r="D14" s="5"/>
      <c r="E14" s="5">
        <v>5</v>
      </c>
      <c r="F14" s="5">
        <v>5</v>
      </c>
      <c r="G14" s="5"/>
      <c r="H14" s="5"/>
      <c r="I14" s="5"/>
      <c r="J14" s="5">
        <v>5</v>
      </c>
      <c r="K14" s="5"/>
      <c r="L14" s="5"/>
      <c r="M14" s="5">
        <v>5</v>
      </c>
      <c r="N14" s="6" t="s">
        <v>33</v>
      </c>
      <c r="O14" s="25" t="s">
        <v>203</v>
      </c>
    </row>
    <row r="15" spans="1:15" ht="25.5">
      <c r="A15" s="6" t="s">
        <v>34</v>
      </c>
      <c r="B15" s="5">
        <v>3</v>
      </c>
      <c r="C15" s="5">
        <v>5</v>
      </c>
      <c r="D15" s="5"/>
      <c r="E15" s="5">
        <v>5</v>
      </c>
      <c r="F15" s="5">
        <v>5</v>
      </c>
      <c r="G15" s="5"/>
      <c r="H15" s="5"/>
      <c r="I15" s="5"/>
      <c r="J15" s="5">
        <v>4</v>
      </c>
      <c r="K15" s="5"/>
      <c r="L15" s="5"/>
      <c r="M15" s="5">
        <v>5</v>
      </c>
      <c r="N15" s="6" t="s">
        <v>29</v>
      </c>
      <c r="O15" s="17" t="s">
        <v>204</v>
      </c>
    </row>
    <row r="16" spans="1:15" ht="51">
      <c r="A16" s="6" t="s">
        <v>35</v>
      </c>
      <c r="B16" s="5">
        <v>0</v>
      </c>
      <c r="C16" s="5">
        <v>4</v>
      </c>
      <c r="D16" s="5"/>
      <c r="E16" s="5">
        <v>0</v>
      </c>
      <c r="F16" s="5"/>
      <c r="G16" s="5"/>
      <c r="H16" s="5"/>
      <c r="I16" s="5"/>
      <c r="J16" s="5">
        <v>0</v>
      </c>
      <c r="K16" s="5"/>
      <c r="L16" s="5"/>
      <c r="M16" s="5">
        <v>4</v>
      </c>
      <c r="N16" s="6" t="s">
        <v>36</v>
      </c>
      <c r="O16" s="17" t="s">
        <v>206</v>
      </c>
    </row>
    <row r="17" spans="1:15" ht="12.75">
      <c r="A17" s="8" t="s">
        <v>37</v>
      </c>
      <c r="B17" s="9">
        <v>0</v>
      </c>
      <c r="C17" s="9">
        <v>4</v>
      </c>
      <c r="D17" s="9"/>
      <c r="E17" s="9">
        <v>5</v>
      </c>
      <c r="F17" s="9">
        <v>1</v>
      </c>
      <c r="G17" s="9"/>
      <c r="H17" s="9"/>
      <c r="I17" s="9"/>
      <c r="J17" s="9">
        <v>0</v>
      </c>
      <c r="K17" s="9"/>
      <c r="L17" s="9"/>
      <c r="M17" s="9">
        <v>4</v>
      </c>
      <c r="N17" s="8"/>
      <c r="O17" s="17" t="s">
        <v>38</v>
      </c>
    </row>
    <row r="18" spans="1:15" ht="25.5">
      <c r="A18" s="8" t="s">
        <v>39</v>
      </c>
      <c r="B18" s="9">
        <v>4</v>
      </c>
      <c r="C18" s="9">
        <v>4</v>
      </c>
      <c r="D18" s="9"/>
      <c r="E18" s="9">
        <v>5</v>
      </c>
      <c r="F18" s="10">
        <v>0</v>
      </c>
      <c r="G18" s="9"/>
      <c r="H18" s="9"/>
      <c r="I18" s="9"/>
      <c r="J18" s="9">
        <v>0</v>
      </c>
      <c r="K18" s="9"/>
      <c r="L18" s="9"/>
      <c r="M18" s="9">
        <v>4</v>
      </c>
      <c r="N18" s="8" t="s">
        <v>40</v>
      </c>
      <c r="O18" s="17" t="s">
        <v>44</v>
      </c>
    </row>
    <row r="19" spans="1:15" ht="38.25">
      <c r="A19" s="8" t="s">
        <v>41</v>
      </c>
      <c r="B19" s="9">
        <v>3</v>
      </c>
      <c r="C19" s="9">
        <v>4</v>
      </c>
      <c r="D19" s="9"/>
      <c r="E19" s="9">
        <v>5</v>
      </c>
      <c r="F19" s="9">
        <v>3</v>
      </c>
      <c r="G19" s="9"/>
      <c r="H19" s="9"/>
      <c r="I19" s="9"/>
      <c r="J19" s="9">
        <v>4</v>
      </c>
      <c r="K19" s="9"/>
      <c r="L19" s="9"/>
      <c r="M19" s="9">
        <v>5</v>
      </c>
      <c r="N19" s="8"/>
      <c r="O19" s="25" t="s">
        <v>205</v>
      </c>
    </row>
    <row r="20" spans="1:15" ht="51">
      <c r="A20" s="6" t="s">
        <v>42</v>
      </c>
      <c r="B20" s="5">
        <v>3</v>
      </c>
      <c r="C20" s="5">
        <v>5</v>
      </c>
      <c r="D20" s="5"/>
      <c r="E20" s="5">
        <v>5</v>
      </c>
      <c r="F20" s="5">
        <v>5</v>
      </c>
      <c r="G20" s="5"/>
      <c r="H20" s="5"/>
      <c r="I20" s="5"/>
      <c r="J20" s="5">
        <v>4</v>
      </c>
      <c r="K20" s="5"/>
      <c r="L20" s="5"/>
      <c r="M20" s="5">
        <v>5</v>
      </c>
      <c r="N20" s="6" t="s">
        <v>43</v>
      </c>
      <c r="O20" s="19" t="s">
        <v>44</v>
      </c>
    </row>
    <row r="21" spans="1:15" ht="89.25">
      <c r="A21" s="6" t="s">
        <v>45</v>
      </c>
      <c r="B21" s="5">
        <v>4</v>
      </c>
      <c r="C21" s="5">
        <v>4</v>
      </c>
      <c r="D21" s="5"/>
      <c r="E21" s="5">
        <v>5</v>
      </c>
      <c r="F21" s="5">
        <v>5</v>
      </c>
      <c r="G21" s="5"/>
      <c r="H21" s="5"/>
      <c r="I21" s="5"/>
      <c r="J21" s="5">
        <v>4</v>
      </c>
      <c r="K21" s="5"/>
      <c r="L21" s="5"/>
      <c r="M21" s="5">
        <v>4</v>
      </c>
      <c r="N21" s="6" t="s">
        <v>46</v>
      </c>
      <c r="O21" s="17" t="s">
        <v>207</v>
      </c>
    </row>
    <row r="22" spans="1:15" ht="12.75">
      <c r="A22" s="6" t="s">
        <v>47</v>
      </c>
      <c r="B22" s="5">
        <v>4</v>
      </c>
      <c r="C22" s="5">
        <v>4</v>
      </c>
      <c r="D22" s="5"/>
      <c r="E22" s="5">
        <v>5</v>
      </c>
      <c r="F22" s="5">
        <v>5</v>
      </c>
      <c r="G22" s="5"/>
      <c r="H22" s="5"/>
      <c r="I22" s="5"/>
      <c r="J22" s="5">
        <v>4</v>
      </c>
      <c r="K22" s="5"/>
      <c r="L22" s="5"/>
      <c r="M22" s="5">
        <v>4</v>
      </c>
      <c r="N22" s="6" t="s">
        <v>48</v>
      </c>
      <c r="O22" s="17" t="s">
        <v>192</v>
      </c>
    </row>
    <row r="23" spans="1:15" ht="12.75">
      <c r="A23" s="6" t="s">
        <v>49</v>
      </c>
      <c r="B23" s="5">
        <v>5</v>
      </c>
      <c r="C23" s="5">
        <v>5</v>
      </c>
      <c r="D23" s="5"/>
      <c r="E23" s="5">
        <v>5</v>
      </c>
      <c r="F23" s="5">
        <v>5</v>
      </c>
      <c r="G23" s="5"/>
      <c r="H23" s="5"/>
      <c r="I23" s="5"/>
      <c r="J23" s="5">
        <v>5</v>
      </c>
      <c r="K23" s="5"/>
      <c r="L23" s="5"/>
      <c r="M23" s="5">
        <v>5</v>
      </c>
      <c r="N23" s="6"/>
      <c r="O23" s="19" t="s">
        <v>50</v>
      </c>
    </row>
    <row r="24" spans="1:15" ht="25.5">
      <c r="A24" s="8" t="s">
        <v>51</v>
      </c>
      <c r="B24" s="5">
        <v>5</v>
      </c>
      <c r="C24" s="5">
        <v>5</v>
      </c>
      <c r="D24" s="5"/>
      <c r="E24" s="5">
        <v>5</v>
      </c>
      <c r="F24" s="5">
        <v>5</v>
      </c>
      <c r="G24" s="5"/>
      <c r="H24" s="5"/>
      <c r="I24" s="5"/>
      <c r="J24" s="5">
        <v>5</v>
      </c>
      <c r="K24" s="5"/>
      <c r="L24" s="5"/>
      <c r="M24" s="5">
        <v>5</v>
      </c>
      <c r="N24" s="6" t="s">
        <v>52</v>
      </c>
      <c r="O24" s="26" t="s">
        <v>193</v>
      </c>
    </row>
    <row r="25" spans="1:15" ht="12.75">
      <c r="A25" s="20" t="s">
        <v>53</v>
      </c>
      <c r="B25" s="5">
        <v>5</v>
      </c>
      <c r="C25" s="5">
        <v>5</v>
      </c>
      <c r="D25" s="5"/>
      <c r="E25" s="5"/>
      <c r="F25" s="5"/>
      <c r="G25" s="5"/>
      <c r="H25" s="5"/>
      <c r="I25" s="5"/>
      <c r="J25" s="5">
        <v>5</v>
      </c>
      <c r="K25" s="5"/>
      <c r="L25" s="5"/>
      <c r="M25" s="5">
        <v>5</v>
      </c>
      <c r="N25" s="6"/>
      <c r="O25" s="25" t="s">
        <v>194</v>
      </c>
    </row>
    <row r="26" spans="1:15" ht="76.5">
      <c r="A26" s="6" t="s">
        <v>54</v>
      </c>
      <c r="B26" s="5">
        <v>5</v>
      </c>
      <c r="C26" s="5">
        <v>5</v>
      </c>
      <c r="D26" s="5"/>
      <c r="E26" s="5">
        <v>5</v>
      </c>
      <c r="F26" s="5"/>
      <c r="G26" s="5"/>
      <c r="H26" s="5"/>
      <c r="I26" s="5"/>
      <c r="J26" s="5">
        <v>5</v>
      </c>
      <c r="K26" s="5"/>
      <c r="L26" s="5"/>
      <c r="M26" s="5">
        <v>5</v>
      </c>
      <c r="N26" s="6"/>
      <c r="O26" s="26" t="s">
        <v>208</v>
      </c>
    </row>
    <row r="27" spans="1:15" ht="38.25">
      <c r="A27" s="6" t="s">
        <v>55</v>
      </c>
      <c r="B27" s="5">
        <v>5</v>
      </c>
      <c r="C27" s="5">
        <v>5</v>
      </c>
      <c r="D27" s="5"/>
      <c r="E27" s="5">
        <v>5</v>
      </c>
      <c r="F27" s="5"/>
      <c r="G27" s="5"/>
      <c r="H27" s="5"/>
      <c r="I27" s="5"/>
      <c r="J27" s="5">
        <v>5</v>
      </c>
      <c r="K27" s="5"/>
      <c r="L27" s="5"/>
      <c r="M27" s="5">
        <v>5</v>
      </c>
      <c r="N27" s="6" t="s">
        <v>56</v>
      </c>
      <c r="O27" s="19" t="s">
        <v>57</v>
      </c>
    </row>
    <row r="28" spans="1:15" ht="38.25">
      <c r="A28" s="6" t="s">
        <v>58</v>
      </c>
      <c r="B28" s="5">
        <v>3</v>
      </c>
      <c r="C28" s="5">
        <v>0</v>
      </c>
      <c r="D28" s="5"/>
      <c r="E28" s="5">
        <v>5</v>
      </c>
      <c r="F28" s="5"/>
      <c r="G28" s="5"/>
      <c r="H28" s="5"/>
      <c r="I28" s="5"/>
      <c r="J28" s="5">
        <v>0</v>
      </c>
      <c r="K28" s="5"/>
      <c r="L28" s="5"/>
      <c r="M28" s="5">
        <v>0</v>
      </c>
      <c r="N28" s="6" t="s">
        <v>59</v>
      </c>
      <c r="O28" s="19" t="s">
        <v>60</v>
      </c>
    </row>
    <row r="29" spans="1:15" ht="63.75">
      <c r="A29" s="21" t="s">
        <v>61</v>
      </c>
      <c r="B29" s="5">
        <v>5</v>
      </c>
      <c r="C29" s="5">
        <v>4</v>
      </c>
      <c r="D29" s="5"/>
      <c r="E29" s="5">
        <v>5</v>
      </c>
      <c r="F29" s="5"/>
      <c r="G29" s="5"/>
      <c r="H29" s="5"/>
      <c r="I29" s="5"/>
      <c r="J29" s="5">
        <v>2</v>
      </c>
      <c r="K29" s="5"/>
      <c r="L29" s="5"/>
      <c r="M29" s="5"/>
      <c r="N29" s="6" t="s">
        <v>62</v>
      </c>
      <c r="O29" s="17" t="s">
        <v>210</v>
      </c>
    </row>
    <row r="30" spans="1:15" ht="38.25">
      <c r="A30" s="21" t="s">
        <v>63</v>
      </c>
      <c r="B30" s="5">
        <v>4</v>
      </c>
      <c r="C30" s="5">
        <v>4</v>
      </c>
      <c r="D30" s="5"/>
      <c r="E30" s="5">
        <v>5</v>
      </c>
      <c r="F30" s="5"/>
      <c r="G30" s="5"/>
      <c r="H30" s="5"/>
      <c r="I30" s="5"/>
      <c r="J30" s="5"/>
      <c r="K30" s="5"/>
      <c r="L30" s="5"/>
      <c r="M30" s="5"/>
      <c r="N30" s="6" t="s">
        <v>64</v>
      </c>
      <c r="O30" s="17" t="s">
        <v>209</v>
      </c>
    </row>
    <row r="31" spans="1:15" ht="38.25">
      <c r="A31" s="6" t="s">
        <v>65</v>
      </c>
      <c r="B31" s="5">
        <v>3</v>
      </c>
      <c r="C31" s="5">
        <v>4</v>
      </c>
      <c r="D31" s="5"/>
      <c r="E31" s="5">
        <v>5</v>
      </c>
      <c r="F31" s="5"/>
      <c r="G31" s="5"/>
      <c r="H31" s="5"/>
      <c r="I31" s="5"/>
      <c r="J31" s="5"/>
      <c r="K31" s="5"/>
      <c r="L31" s="5"/>
      <c r="M31" s="5"/>
      <c r="N31" s="6" t="s">
        <v>66</v>
      </c>
      <c r="O31" s="19" t="s">
        <v>44</v>
      </c>
    </row>
    <row r="32" spans="2:15" ht="12.75">
      <c r="B32" s="3"/>
      <c r="C32" s="3"/>
      <c r="D32" s="3"/>
      <c r="E32" s="3"/>
      <c r="G32" s="3"/>
      <c r="H32" s="3"/>
      <c r="I32" s="3"/>
      <c r="J32" s="3"/>
      <c r="K32" s="3"/>
      <c r="L32" s="3"/>
      <c r="M32" s="3"/>
      <c r="O32" s="17"/>
    </row>
    <row r="33" spans="1:15" ht="16.5" customHeight="1">
      <c r="A33" s="23" t="s">
        <v>67</v>
      </c>
      <c r="B33" s="23"/>
      <c r="C33" s="23"/>
      <c r="D33" s="23"/>
      <c r="E33" s="23"/>
      <c r="F33" s="23"/>
      <c r="G33" s="23"/>
      <c r="H33" s="23"/>
      <c r="I33" s="23"/>
      <c r="J33" s="23"/>
      <c r="K33" s="23"/>
      <c r="L33" s="23"/>
      <c r="M33" s="23"/>
      <c r="N33" s="23"/>
      <c r="O33" s="17"/>
    </row>
    <row r="34" spans="1:15" ht="25.5">
      <c r="A34" s="6" t="s">
        <v>68</v>
      </c>
      <c r="B34" s="5">
        <v>5</v>
      </c>
      <c r="C34" s="5">
        <v>5</v>
      </c>
      <c r="D34" s="5"/>
      <c r="E34" s="5">
        <v>5</v>
      </c>
      <c r="F34" s="5">
        <v>5</v>
      </c>
      <c r="G34" s="5"/>
      <c r="H34" s="5"/>
      <c r="I34" s="5"/>
      <c r="J34" s="5">
        <v>4</v>
      </c>
      <c r="K34" s="5"/>
      <c r="L34" s="5"/>
      <c r="M34" s="5">
        <v>4</v>
      </c>
      <c r="N34" s="6" t="s">
        <v>69</v>
      </c>
      <c r="O34" s="17" t="s">
        <v>211</v>
      </c>
    </row>
    <row r="35" spans="1:15" ht="25.5">
      <c r="A35" s="6" t="s">
        <v>70</v>
      </c>
      <c r="B35" s="5">
        <v>5</v>
      </c>
      <c r="C35" s="5">
        <v>5</v>
      </c>
      <c r="D35" s="5"/>
      <c r="E35" s="5">
        <v>5</v>
      </c>
      <c r="F35" s="5">
        <v>0</v>
      </c>
      <c r="G35" s="5"/>
      <c r="H35" s="5"/>
      <c r="I35" s="5"/>
      <c r="J35" s="5">
        <v>4</v>
      </c>
      <c r="K35" s="5"/>
      <c r="L35" s="5"/>
      <c r="M35" s="5">
        <v>4</v>
      </c>
      <c r="N35" s="6"/>
      <c r="O35" s="17" t="s">
        <v>71</v>
      </c>
    </row>
    <row r="36" spans="1:15" ht="51">
      <c r="A36" s="8" t="s">
        <v>72</v>
      </c>
      <c r="B36" s="5">
        <v>4</v>
      </c>
      <c r="C36" s="5">
        <v>4</v>
      </c>
      <c r="D36" s="5"/>
      <c r="E36" s="5">
        <v>2</v>
      </c>
      <c r="F36" s="5">
        <v>0</v>
      </c>
      <c r="G36" s="5"/>
      <c r="H36" s="5"/>
      <c r="I36" s="5"/>
      <c r="J36" s="5">
        <v>4</v>
      </c>
      <c r="K36" s="5"/>
      <c r="L36" s="5"/>
      <c r="M36" s="5">
        <v>3</v>
      </c>
      <c r="N36" s="6" t="s">
        <v>73</v>
      </c>
      <c r="O36" s="25" t="s">
        <v>212</v>
      </c>
    </row>
    <row r="37" spans="1:15" ht="25.5">
      <c r="A37" s="8" t="s">
        <v>74</v>
      </c>
      <c r="B37" s="5">
        <v>4</v>
      </c>
      <c r="C37" s="5">
        <v>4</v>
      </c>
      <c r="D37" s="5"/>
      <c r="E37" s="5">
        <v>5</v>
      </c>
      <c r="F37" s="5">
        <v>0</v>
      </c>
      <c r="G37" s="5"/>
      <c r="H37" s="5"/>
      <c r="I37" s="5"/>
      <c r="J37" s="5">
        <v>2</v>
      </c>
      <c r="K37" s="5"/>
      <c r="L37" s="5"/>
      <c r="M37" s="5">
        <v>3</v>
      </c>
      <c r="N37" s="6" t="s">
        <v>75</v>
      </c>
      <c r="O37" s="17" t="s">
        <v>213</v>
      </c>
    </row>
    <row r="38" spans="1:15" ht="63.75">
      <c r="A38" s="8" t="s">
        <v>76</v>
      </c>
      <c r="B38" s="5">
        <v>4</v>
      </c>
      <c r="C38" s="5">
        <v>3</v>
      </c>
      <c r="D38" s="5"/>
      <c r="E38" s="5">
        <v>5</v>
      </c>
      <c r="F38" s="5">
        <v>0</v>
      </c>
      <c r="G38" s="5"/>
      <c r="H38" s="5"/>
      <c r="I38" s="5"/>
      <c r="J38" s="5">
        <v>3</v>
      </c>
      <c r="K38" s="5"/>
      <c r="L38" s="5"/>
      <c r="M38" s="5">
        <v>3</v>
      </c>
      <c r="N38" s="6" t="s">
        <v>77</v>
      </c>
      <c r="O38" s="17" t="s">
        <v>214</v>
      </c>
    </row>
    <row r="39" spans="1:15" ht="38.25">
      <c r="A39" s="8" t="s">
        <v>78</v>
      </c>
      <c r="B39" s="5">
        <v>4</v>
      </c>
      <c r="C39" s="5">
        <v>3</v>
      </c>
      <c r="D39" s="5"/>
      <c r="E39" s="5">
        <v>5</v>
      </c>
      <c r="G39" s="5"/>
      <c r="H39" s="5"/>
      <c r="I39" s="5"/>
      <c r="J39" s="5">
        <v>3</v>
      </c>
      <c r="K39" s="5"/>
      <c r="L39" s="5"/>
      <c r="M39" s="5">
        <v>3</v>
      </c>
      <c r="N39" s="6" t="s">
        <v>79</v>
      </c>
      <c r="O39" s="17" t="s">
        <v>215</v>
      </c>
    </row>
    <row r="40" spans="1:15" ht="38.25">
      <c r="A40" s="8" t="s">
        <v>80</v>
      </c>
      <c r="B40" s="5">
        <v>5</v>
      </c>
      <c r="C40" s="5">
        <v>4</v>
      </c>
      <c r="D40" s="5"/>
      <c r="E40" s="5">
        <v>5</v>
      </c>
      <c r="G40" s="5"/>
      <c r="H40" s="5"/>
      <c r="I40" s="5"/>
      <c r="J40" s="5"/>
      <c r="K40" s="5"/>
      <c r="L40" s="5"/>
      <c r="M40" s="5"/>
      <c r="N40" s="6" t="s">
        <v>81</v>
      </c>
      <c r="O40" s="17" t="s">
        <v>217</v>
      </c>
    </row>
    <row r="41" spans="1:15" ht="38.25">
      <c r="A41" s="8" t="s">
        <v>82</v>
      </c>
      <c r="B41" s="5">
        <v>5</v>
      </c>
      <c r="C41" s="5">
        <v>4</v>
      </c>
      <c r="D41" s="5"/>
      <c r="E41" s="5">
        <v>5</v>
      </c>
      <c r="G41" s="5"/>
      <c r="H41" s="5"/>
      <c r="I41" s="5"/>
      <c r="J41" s="5"/>
      <c r="K41" s="5"/>
      <c r="L41" s="5"/>
      <c r="M41" s="5"/>
      <c r="N41" s="6" t="s">
        <v>83</v>
      </c>
      <c r="O41" s="17" t="s">
        <v>216</v>
      </c>
    </row>
    <row r="42" spans="1:15" ht="38.25">
      <c r="A42" s="6" t="s">
        <v>84</v>
      </c>
      <c r="B42" s="5">
        <v>5</v>
      </c>
      <c r="C42" s="5">
        <v>3</v>
      </c>
      <c r="D42" s="5"/>
      <c r="E42" s="5">
        <v>5</v>
      </c>
      <c r="G42" s="5"/>
      <c r="H42" s="5"/>
      <c r="I42" s="5"/>
      <c r="J42" s="5"/>
      <c r="K42" s="5"/>
      <c r="L42" s="5"/>
      <c r="M42" s="5"/>
      <c r="N42" s="6" t="s">
        <v>85</v>
      </c>
      <c r="O42" s="17" t="s">
        <v>190</v>
      </c>
    </row>
    <row r="43" spans="2:15" ht="12.75">
      <c r="B43" s="3"/>
      <c r="C43" s="3"/>
      <c r="D43" s="3"/>
      <c r="E43" s="3"/>
      <c r="G43" s="3"/>
      <c r="H43" s="3"/>
      <c r="I43" s="3"/>
      <c r="J43" s="3"/>
      <c r="K43" s="3"/>
      <c r="L43" s="3"/>
      <c r="M43" s="3"/>
      <c r="O43" s="17"/>
    </row>
    <row r="44" spans="1:15" ht="16.5" customHeight="1">
      <c r="A44" s="23" t="s">
        <v>86</v>
      </c>
      <c r="B44" s="23"/>
      <c r="C44" s="23"/>
      <c r="D44" s="23"/>
      <c r="E44" s="23"/>
      <c r="F44" s="23"/>
      <c r="G44" s="23"/>
      <c r="H44" s="23"/>
      <c r="I44" s="23"/>
      <c r="J44" s="23"/>
      <c r="K44" s="23"/>
      <c r="L44" s="23"/>
      <c r="M44" s="23"/>
      <c r="N44" s="23"/>
      <c r="O44" s="17"/>
    </row>
    <row r="45" spans="1:15" ht="12.75">
      <c r="A45" s="6" t="s">
        <v>87</v>
      </c>
      <c r="B45" s="5">
        <v>5</v>
      </c>
      <c r="C45" s="5">
        <v>2</v>
      </c>
      <c r="D45" s="5"/>
      <c r="E45" s="5">
        <v>5</v>
      </c>
      <c r="F45" s="5">
        <v>5</v>
      </c>
      <c r="G45" s="5"/>
      <c r="H45" s="5"/>
      <c r="I45" s="5"/>
      <c r="J45" s="5">
        <v>4</v>
      </c>
      <c r="K45" s="5"/>
      <c r="L45" s="5"/>
      <c r="M45" s="5">
        <v>4</v>
      </c>
      <c r="N45" s="6"/>
      <c r="O45" s="19" t="s">
        <v>44</v>
      </c>
    </row>
    <row r="46" spans="1:15" ht="12.75">
      <c r="A46" s="6" t="s">
        <v>88</v>
      </c>
      <c r="B46" s="5">
        <v>5</v>
      </c>
      <c r="C46" s="5">
        <v>2</v>
      </c>
      <c r="D46" s="5"/>
      <c r="E46" s="5">
        <v>5</v>
      </c>
      <c r="F46" s="5">
        <v>5</v>
      </c>
      <c r="G46" s="5"/>
      <c r="H46" s="5"/>
      <c r="I46" s="5"/>
      <c r="J46" s="5">
        <v>0</v>
      </c>
      <c r="K46" s="5"/>
      <c r="L46" s="5"/>
      <c r="M46" s="5">
        <v>4</v>
      </c>
      <c r="N46" s="6"/>
      <c r="O46" s="19" t="s">
        <v>44</v>
      </c>
    </row>
    <row r="47" spans="1:15" ht="12.75">
      <c r="A47" s="6" t="s">
        <v>89</v>
      </c>
      <c r="B47" s="5">
        <v>4</v>
      </c>
      <c r="C47" s="5">
        <v>4</v>
      </c>
      <c r="D47" s="5"/>
      <c r="E47" s="5">
        <v>5</v>
      </c>
      <c r="F47" s="5">
        <v>5</v>
      </c>
      <c r="G47" s="5"/>
      <c r="H47" s="5"/>
      <c r="I47" s="5"/>
      <c r="J47" s="5">
        <v>3</v>
      </c>
      <c r="K47" s="5"/>
      <c r="L47" s="5"/>
      <c r="M47" s="5">
        <v>3</v>
      </c>
      <c r="N47" s="6"/>
      <c r="O47" s="19" t="s">
        <v>44</v>
      </c>
    </row>
    <row r="48" spans="1:15" ht="63.75">
      <c r="A48" s="20" t="s">
        <v>90</v>
      </c>
      <c r="B48" s="5">
        <v>2</v>
      </c>
      <c r="C48" s="5">
        <v>4</v>
      </c>
      <c r="D48" s="5"/>
      <c r="E48" s="5">
        <v>5</v>
      </c>
      <c r="F48" s="5">
        <v>5</v>
      </c>
      <c r="G48" s="5"/>
      <c r="H48" s="5"/>
      <c r="I48" s="5"/>
      <c r="J48" s="5">
        <v>3</v>
      </c>
      <c r="K48" s="5"/>
      <c r="L48" s="5"/>
      <c r="M48" s="5">
        <v>4</v>
      </c>
      <c r="N48" s="6" t="s">
        <v>91</v>
      </c>
      <c r="O48" s="17" t="s">
        <v>218</v>
      </c>
    </row>
    <row r="49" spans="1:15" ht="12.75">
      <c r="A49" s="8" t="s">
        <v>92</v>
      </c>
      <c r="B49" s="5">
        <v>5</v>
      </c>
      <c r="C49" s="5">
        <v>5</v>
      </c>
      <c r="D49" s="5"/>
      <c r="E49" s="5">
        <v>5</v>
      </c>
      <c r="F49" s="5">
        <v>3</v>
      </c>
      <c r="G49" s="5"/>
      <c r="H49" s="5"/>
      <c r="I49" s="5"/>
      <c r="J49" s="5">
        <v>5</v>
      </c>
      <c r="K49" s="5"/>
      <c r="L49" s="5"/>
      <c r="M49" s="5">
        <v>4</v>
      </c>
      <c r="N49" s="6" t="s">
        <v>93</v>
      </c>
      <c r="O49" s="19" t="s">
        <v>44</v>
      </c>
    </row>
    <row r="50" spans="1:15" ht="25.5">
      <c r="A50" s="8" t="s">
        <v>94</v>
      </c>
      <c r="B50" s="5">
        <v>5</v>
      </c>
      <c r="C50" s="5">
        <v>5</v>
      </c>
      <c r="D50" s="5"/>
      <c r="E50" s="5">
        <v>5</v>
      </c>
      <c r="F50" s="5">
        <v>5</v>
      </c>
      <c r="G50" s="5"/>
      <c r="H50" s="5"/>
      <c r="I50" s="5"/>
      <c r="J50" s="5">
        <v>5</v>
      </c>
      <c r="K50" s="5"/>
      <c r="L50" s="5"/>
      <c r="M50" s="5">
        <v>5</v>
      </c>
      <c r="N50" s="6"/>
      <c r="O50" s="19" t="s">
        <v>95</v>
      </c>
    </row>
    <row r="51" spans="1:15" ht="38.25">
      <c r="A51" s="8" t="s">
        <v>96</v>
      </c>
      <c r="B51" s="5">
        <v>4</v>
      </c>
      <c r="C51" s="5">
        <v>5</v>
      </c>
      <c r="D51" s="5"/>
      <c r="E51" s="5">
        <v>0</v>
      </c>
      <c r="G51" s="5"/>
      <c r="H51" s="5"/>
      <c r="I51" s="5"/>
      <c r="J51" s="5">
        <v>3</v>
      </c>
      <c r="K51" s="5"/>
      <c r="L51" s="5"/>
      <c r="M51" s="5">
        <v>3</v>
      </c>
      <c r="N51" s="6" t="s">
        <v>97</v>
      </c>
      <c r="O51" s="17" t="s">
        <v>195</v>
      </c>
    </row>
    <row r="52" spans="1:15" ht="38.25">
      <c r="A52" s="6" t="s">
        <v>98</v>
      </c>
      <c r="B52" s="5">
        <v>5</v>
      </c>
      <c r="C52" s="5">
        <v>4</v>
      </c>
      <c r="D52" s="5"/>
      <c r="E52" s="5">
        <v>5</v>
      </c>
      <c r="G52" s="5"/>
      <c r="H52" s="5"/>
      <c r="I52" s="5"/>
      <c r="J52" s="5">
        <v>0</v>
      </c>
      <c r="K52" s="5"/>
      <c r="L52" s="5"/>
      <c r="M52" s="5">
        <v>0</v>
      </c>
      <c r="N52" s="6" t="s">
        <v>99</v>
      </c>
      <c r="O52" s="17" t="s">
        <v>195</v>
      </c>
    </row>
    <row r="53" spans="1:15" ht="38.25">
      <c r="A53" s="6" t="s">
        <v>100</v>
      </c>
      <c r="B53" s="5">
        <v>5</v>
      </c>
      <c r="C53" s="5">
        <v>4</v>
      </c>
      <c r="D53" s="5"/>
      <c r="E53" s="5">
        <v>5</v>
      </c>
      <c r="F53" s="5">
        <v>5</v>
      </c>
      <c r="G53" s="5"/>
      <c r="H53" s="5"/>
      <c r="I53" s="5"/>
      <c r="J53" s="5">
        <v>4</v>
      </c>
      <c r="K53" s="5"/>
      <c r="L53" s="5"/>
      <c r="M53" s="5">
        <v>4</v>
      </c>
      <c r="N53" s="6"/>
      <c r="O53" s="17" t="s">
        <v>195</v>
      </c>
    </row>
    <row r="54" spans="1:15" ht="38.25">
      <c r="A54" s="6" t="s">
        <v>101</v>
      </c>
      <c r="B54" s="5">
        <v>3</v>
      </c>
      <c r="C54" s="5">
        <v>4</v>
      </c>
      <c r="D54" s="5"/>
      <c r="E54" s="5">
        <v>5</v>
      </c>
      <c r="F54" s="5">
        <v>3</v>
      </c>
      <c r="G54" s="5"/>
      <c r="H54" s="5"/>
      <c r="I54" s="5"/>
      <c r="J54" s="5">
        <v>4</v>
      </c>
      <c r="K54" s="5"/>
      <c r="L54" s="5"/>
      <c r="M54" s="5">
        <v>4</v>
      </c>
      <c r="N54" s="6" t="s">
        <v>102</v>
      </c>
      <c r="O54" s="17" t="s">
        <v>196</v>
      </c>
    </row>
    <row r="55" spans="1:15" ht="51">
      <c r="A55" s="8" t="s">
        <v>103</v>
      </c>
      <c r="B55" s="5">
        <v>4</v>
      </c>
      <c r="C55" s="5">
        <v>4</v>
      </c>
      <c r="D55" s="5"/>
      <c r="E55" s="5">
        <v>5</v>
      </c>
      <c r="F55" s="5"/>
      <c r="G55" s="5"/>
      <c r="H55" s="5"/>
      <c r="I55" s="5"/>
      <c r="J55" s="5">
        <v>3</v>
      </c>
      <c r="K55" s="5"/>
      <c r="L55" s="5"/>
      <c r="M55" s="5">
        <v>4</v>
      </c>
      <c r="N55" s="6" t="s">
        <v>56</v>
      </c>
      <c r="O55" s="17" t="s">
        <v>189</v>
      </c>
    </row>
    <row r="56" spans="1:15" ht="63.75">
      <c r="A56" s="8" t="s">
        <v>104</v>
      </c>
      <c r="B56" s="5">
        <v>4</v>
      </c>
      <c r="C56" s="5">
        <v>4</v>
      </c>
      <c r="D56" s="5"/>
      <c r="E56" s="5">
        <v>0</v>
      </c>
      <c r="F56" s="5"/>
      <c r="G56" s="5"/>
      <c r="H56" s="5"/>
      <c r="I56" s="5"/>
      <c r="J56" s="5"/>
      <c r="K56" s="5"/>
      <c r="L56" s="5"/>
      <c r="M56" s="5"/>
      <c r="N56" s="6" t="s">
        <v>105</v>
      </c>
      <c r="O56" s="17" t="s">
        <v>219</v>
      </c>
    </row>
    <row r="57" spans="1:15" ht="38.25">
      <c r="A57" s="20" t="s">
        <v>106</v>
      </c>
      <c r="B57" s="5">
        <v>5</v>
      </c>
      <c r="C57" s="5">
        <v>4</v>
      </c>
      <c r="D57" s="5"/>
      <c r="E57" s="5">
        <v>0</v>
      </c>
      <c r="F57" s="5"/>
      <c r="G57" s="5"/>
      <c r="H57" s="5"/>
      <c r="I57" s="5"/>
      <c r="J57" s="5"/>
      <c r="K57" s="5"/>
      <c r="L57" s="5"/>
      <c r="M57" s="5"/>
      <c r="N57" s="6" t="s">
        <v>107</v>
      </c>
      <c r="O57" s="17" t="s">
        <v>220</v>
      </c>
    </row>
    <row r="58" spans="2:15" ht="12.75">
      <c r="B58" s="3"/>
      <c r="C58" s="3"/>
      <c r="D58" s="3"/>
      <c r="E58" s="3"/>
      <c r="G58" s="3"/>
      <c r="H58" s="3"/>
      <c r="I58" s="3"/>
      <c r="J58" s="3"/>
      <c r="K58" s="3"/>
      <c r="L58" s="3"/>
      <c r="M58" s="3"/>
      <c r="O58" s="17"/>
    </row>
    <row r="59" spans="1:15" ht="16.5" customHeight="1">
      <c r="A59" s="23" t="s">
        <v>108</v>
      </c>
      <c r="B59" s="23"/>
      <c r="C59" s="23"/>
      <c r="D59" s="23"/>
      <c r="E59" s="23"/>
      <c r="F59" s="23"/>
      <c r="G59" s="23"/>
      <c r="H59" s="23"/>
      <c r="I59" s="23"/>
      <c r="J59" s="23"/>
      <c r="K59" s="23"/>
      <c r="L59" s="23"/>
      <c r="M59" s="23"/>
      <c r="N59" s="23"/>
      <c r="O59" s="17"/>
    </row>
    <row r="60" spans="1:15" ht="25.5">
      <c r="A60" s="6" t="s">
        <v>109</v>
      </c>
      <c r="B60" s="5">
        <v>5</v>
      </c>
      <c r="C60" s="5">
        <v>4</v>
      </c>
      <c r="D60" s="5"/>
      <c r="E60" s="5">
        <v>5</v>
      </c>
      <c r="F60" s="5">
        <v>3</v>
      </c>
      <c r="G60" s="5"/>
      <c r="H60" s="5"/>
      <c r="I60" s="5"/>
      <c r="J60" s="5">
        <v>5</v>
      </c>
      <c r="K60" s="5"/>
      <c r="L60" s="5"/>
      <c r="M60" s="5">
        <v>4</v>
      </c>
      <c r="N60" s="6" t="s">
        <v>110</v>
      </c>
      <c r="O60" s="17" t="s">
        <v>44</v>
      </c>
    </row>
    <row r="61" spans="1:15" ht="51">
      <c r="A61" s="6" t="s">
        <v>111</v>
      </c>
      <c r="B61" s="5">
        <v>5</v>
      </c>
      <c r="C61" s="5">
        <v>5</v>
      </c>
      <c r="D61" s="5"/>
      <c r="E61" s="5">
        <v>5</v>
      </c>
      <c r="F61" s="5">
        <v>5</v>
      </c>
      <c r="G61" s="5"/>
      <c r="H61" s="5"/>
      <c r="I61" s="5"/>
      <c r="J61" s="5">
        <v>5</v>
      </c>
      <c r="K61" s="5"/>
      <c r="L61" s="5"/>
      <c r="M61" s="5">
        <v>5</v>
      </c>
      <c r="N61" s="6" t="s">
        <v>112</v>
      </c>
      <c r="O61" s="17" t="s">
        <v>197</v>
      </c>
    </row>
    <row r="62" spans="1:15" ht="102">
      <c r="A62" s="20" t="s">
        <v>113</v>
      </c>
      <c r="B62" s="5">
        <v>5</v>
      </c>
      <c r="C62" s="5">
        <v>5</v>
      </c>
      <c r="D62" s="5"/>
      <c r="E62" s="5">
        <v>5</v>
      </c>
      <c r="F62" s="5"/>
      <c r="G62" s="5"/>
      <c r="H62" s="5"/>
      <c r="I62" s="5"/>
      <c r="J62" s="5">
        <v>5</v>
      </c>
      <c r="K62" s="5"/>
      <c r="L62" s="5"/>
      <c r="M62" s="5"/>
      <c r="N62" s="6" t="s">
        <v>114</v>
      </c>
      <c r="O62" s="17" t="s">
        <v>221</v>
      </c>
    </row>
  </sheetData>
  <sheetProtection/>
  <mergeCells count="6">
    <mergeCell ref="B1:M1"/>
    <mergeCell ref="A3:N3"/>
    <mergeCell ref="A10:N10"/>
    <mergeCell ref="A33:N33"/>
    <mergeCell ref="A44:N44"/>
    <mergeCell ref="A59:N59"/>
  </mergeCells>
  <printOptions/>
  <pageMargins left="0.5" right="0.5" top="0.7666666666666667" bottom="0.7652777777777777" header="0.5" footer="0.5"/>
  <pageSetup firstPageNumber="1" useFirstPageNumber="1" fitToHeight="1" fitToWidth="1" horizontalDpi="300" verticalDpi="300" orientation="landscape"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E5" activeCellId="1" sqref="Q1:Q16384 E5"/>
    </sheetView>
  </sheetViews>
  <sheetFormatPr defaultColWidth="11.7109375" defaultRowHeight="12.75"/>
  <cols>
    <col min="1" max="1" width="9.28125" style="0" customWidth="1"/>
    <col min="2" max="2" width="17.28125" style="0" customWidth="1"/>
    <col min="3" max="3" width="21.7109375" style="0" customWidth="1"/>
    <col min="4" max="4" width="25.57421875" style="0" customWidth="1"/>
    <col min="5" max="5" width="11.7109375" style="0" customWidth="1"/>
    <col min="6" max="6" width="60.00390625" style="0" customWidth="1"/>
  </cols>
  <sheetData>
    <row r="1" spans="1:6" ht="12.75">
      <c r="A1" s="11" t="s">
        <v>115</v>
      </c>
      <c r="B1" s="11"/>
      <c r="C1" s="11"/>
      <c r="D1" s="11"/>
      <c r="F1" s="11"/>
    </row>
    <row r="2" spans="1:6" ht="12.75">
      <c r="A2" t="s">
        <v>116</v>
      </c>
      <c r="B2" t="s">
        <v>117</v>
      </c>
      <c r="C2" t="s">
        <v>118</v>
      </c>
      <c r="D2" t="s">
        <v>119</v>
      </c>
      <c r="E2" s="11" t="s">
        <v>120</v>
      </c>
      <c r="F2" t="s">
        <v>121</v>
      </c>
    </row>
    <row r="3" spans="1:6" ht="12.75">
      <c r="A3" t="s">
        <v>2</v>
      </c>
      <c r="B3" t="s">
        <v>122</v>
      </c>
      <c r="C3" t="s">
        <v>123</v>
      </c>
      <c r="D3" s="12" t="s">
        <v>124</v>
      </c>
      <c r="E3" s="13"/>
      <c r="F3" t="s">
        <v>125</v>
      </c>
    </row>
    <row r="4" spans="1:6" ht="12.75">
      <c r="A4" t="s">
        <v>2</v>
      </c>
      <c r="B4" t="s">
        <v>126</v>
      </c>
      <c r="C4" t="s">
        <v>127</v>
      </c>
      <c r="D4" s="12" t="s">
        <v>128</v>
      </c>
      <c r="E4" s="14">
        <v>1</v>
      </c>
      <c r="F4" t="s">
        <v>129</v>
      </c>
    </row>
    <row r="5" spans="1:6" ht="12.75">
      <c r="A5" t="s">
        <v>3</v>
      </c>
      <c r="B5" t="s">
        <v>130</v>
      </c>
      <c r="C5" t="s">
        <v>123</v>
      </c>
      <c r="D5" s="12" t="s">
        <v>131</v>
      </c>
      <c r="E5" s="14">
        <v>1</v>
      </c>
      <c r="F5" t="s">
        <v>132</v>
      </c>
    </row>
    <row r="6" spans="1:6" ht="12.75">
      <c r="A6" t="s">
        <v>4</v>
      </c>
      <c r="B6" t="s">
        <v>133</v>
      </c>
      <c r="C6" t="s">
        <v>123</v>
      </c>
      <c r="D6" s="12" t="s">
        <v>134</v>
      </c>
      <c r="E6" s="14"/>
      <c r="F6" t="s">
        <v>135</v>
      </c>
    </row>
    <row r="7" spans="1:6" ht="12.75">
      <c r="A7" t="s">
        <v>5</v>
      </c>
      <c r="B7" t="s">
        <v>136</v>
      </c>
      <c r="C7" t="s">
        <v>123</v>
      </c>
      <c r="D7" s="12" t="s">
        <v>137</v>
      </c>
      <c r="E7" s="13"/>
      <c r="F7" t="s">
        <v>138</v>
      </c>
    </row>
    <row r="8" spans="1:6" ht="12.75">
      <c r="A8" t="s">
        <v>5</v>
      </c>
      <c r="B8" t="s">
        <v>139</v>
      </c>
      <c r="C8" t="s">
        <v>140</v>
      </c>
      <c r="D8" s="12" t="s">
        <v>141</v>
      </c>
      <c r="E8" s="14">
        <v>1</v>
      </c>
      <c r="F8" t="s">
        <v>129</v>
      </c>
    </row>
    <row r="9" spans="1:6" ht="12.75">
      <c r="A9" t="s">
        <v>6</v>
      </c>
      <c r="B9" t="s">
        <v>142</v>
      </c>
      <c r="C9" t="s">
        <v>123</v>
      </c>
      <c r="D9" s="12" t="s">
        <v>143</v>
      </c>
      <c r="E9" s="13"/>
      <c r="F9" t="s">
        <v>144</v>
      </c>
    </row>
    <row r="10" spans="1:6" ht="12.75">
      <c r="A10" t="s">
        <v>6</v>
      </c>
      <c r="B10" t="s">
        <v>145</v>
      </c>
      <c r="C10" t="s">
        <v>140</v>
      </c>
      <c r="D10" s="12" t="s">
        <v>146</v>
      </c>
      <c r="E10" s="14">
        <v>1</v>
      </c>
      <c r="F10" t="s">
        <v>129</v>
      </c>
    </row>
    <row r="11" spans="1:6" ht="12.75">
      <c r="A11" t="s">
        <v>7</v>
      </c>
      <c r="B11" t="s">
        <v>147</v>
      </c>
      <c r="C11" t="s">
        <v>123</v>
      </c>
      <c r="D11" s="12" t="s">
        <v>148</v>
      </c>
      <c r="E11" s="14"/>
      <c r="F11" t="s">
        <v>129</v>
      </c>
    </row>
    <row r="12" spans="1:6" ht="12.75">
      <c r="A12" t="s">
        <v>8</v>
      </c>
      <c r="B12" t="s">
        <v>149</v>
      </c>
      <c r="C12" t="s">
        <v>123</v>
      </c>
      <c r="D12" s="12" t="s">
        <v>150</v>
      </c>
      <c r="E12" s="13"/>
      <c r="F12" t="s">
        <v>151</v>
      </c>
    </row>
    <row r="13" spans="1:6" ht="12.75">
      <c r="A13" t="s">
        <v>9</v>
      </c>
      <c r="B13" t="s">
        <v>152</v>
      </c>
      <c r="C13" t="s">
        <v>123</v>
      </c>
      <c r="D13" s="12" t="s">
        <v>153</v>
      </c>
      <c r="E13" s="13"/>
      <c r="F13" t="s">
        <v>154</v>
      </c>
    </row>
    <row r="14" spans="1:6" ht="12.75">
      <c r="A14" t="s">
        <v>9</v>
      </c>
      <c r="B14" t="s">
        <v>155</v>
      </c>
      <c r="C14" t="s">
        <v>140</v>
      </c>
      <c r="D14" s="12" t="s">
        <v>156</v>
      </c>
      <c r="E14" s="14"/>
      <c r="F14" t="s">
        <v>129</v>
      </c>
    </row>
    <row r="15" spans="1:6" ht="12.75">
      <c r="A15" t="s">
        <v>10</v>
      </c>
      <c r="B15" t="s">
        <v>157</v>
      </c>
      <c r="C15" t="s">
        <v>123</v>
      </c>
      <c r="D15" s="12" t="s">
        <v>158</v>
      </c>
      <c r="E15" s="13"/>
      <c r="F15" t="s">
        <v>159</v>
      </c>
    </row>
    <row r="16" spans="1:6" ht="12.75">
      <c r="A16" t="s">
        <v>10</v>
      </c>
      <c r="B16" t="s">
        <v>160</v>
      </c>
      <c r="C16" t="s">
        <v>140</v>
      </c>
      <c r="D16" s="12" t="s">
        <v>161</v>
      </c>
      <c r="E16" s="14">
        <v>1</v>
      </c>
      <c r="F16" t="s">
        <v>132</v>
      </c>
    </row>
    <row r="17" spans="1:6" ht="12.75">
      <c r="A17" t="s">
        <v>11</v>
      </c>
      <c r="B17" t="s">
        <v>162</v>
      </c>
      <c r="C17" t="s">
        <v>123</v>
      </c>
      <c r="D17" s="12" t="s">
        <v>163</v>
      </c>
      <c r="E17" s="14"/>
      <c r="F17" t="s">
        <v>129</v>
      </c>
    </row>
    <row r="18" spans="1:6" ht="12.75">
      <c r="A18" t="s">
        <v>12</v>
      </c>
      <c r="B18" t="s">
        <v>164</v>
      </c>
      <c r="C18" t="s">
        <v>123</v>
      </c>
      <c r="D18" s="12" t="s">
        <v>165</v>
      </c>
      <c r="E18" s="14"/>
      <c r="F18" t="s">
        <v>129</v>
      </c>
    </row>
    <row r="19" spans="1:6" ht="12.75">
      <c r="A19" t="s">
        <v>13</v>
      </c>
      <c r="B19" t="s">
        <v>166</v>
      </c>
      <c r="C19" t="s">
        <v>123</v>
      </c>
      <c r="D19" s="12" t="s">
        <v>167</v>
      </c>
      <c r="E19" s="13"/>
      <c r="F19" t="s">
        <v>168</v>
      </c>
    </row>
    <row r="20" spans="1:6" ht="12.75">
      <c r="A20" t="s">
        <v>13</v>
      </c>
      <c r="B20" t="s">
        <v>169</v>
      </c>
      <c r="C20" t="s">
        <v>140</v>
      </c>
      <c r="D20" s="12" t="s">
        <v>170</v>
      </c>
      <c r="E20" s="14">
        <v>1</v>
      </c>
      <c r="F20" t="s">
        <v>132</v>
      </c>
    </row>
    <row r="21" spans="1:6" ht="12.75">
      <c r="A21" t="s">
        <v>171</v>
      </c>
      <c r="B21" t="s">
        <v>172</v>
      </c>
      <c r="C21" t="s">
        <v>173</v>
      </c>
      <c r="D21" s="12" t="s">
        <v>174</v>
      </c>
      <c r="E21" s="14"/>
      <c r="F21" t="s">
        <v>175</v>
      </c>
    </row>
    <row r="22" spans="4:5" ht="12.75">
      <c r="D22" t="s">
        <v>176</v>
      </c>
      <c r="E22" s="15">
        <f>SUM(E3:E21)</f>
        <v>6</v>
      </c>
    </row>
    <row r="25" spans="1:2" ht="12.75">
      <c r="A25" t="s">
        <v>177</v>
      </c>
      <c r="B25" t="s">
        <v>178</v>
      </c>
    </row>
    <row r="26" ht="12.75">
      <c r="A26" t="s">
        <v>179</v>
      </c>
    </row>
    <row r="27" ht="12.75">
      <c r="B27" t="s">
        <v>180</v>
      </c>
    </row>
    <row r="28" ht="12.75">
      <c r="B28" t="s">
        <v>181</v>
      </c>
    </row>
    <row r="29" ht="12.75">
      <c r="B29" t="s">
        <v>182</v>
      </c>
    </row>
    <row r="30" ht="12.75">
      <c r="A30" t="s">
        <v>183</v>
      </c>
    </row>
    <row r="31" ht="12.75">
      <c r="A31" t="s">
        <v>184</v>
      </c>
    </row>
    <row r="32" ht="12.75">
      <c r="A32" t="s">
        <v>185</v>
      </c>
    </row>
  </sheetData>
  <sheetProtection/>
  <hyperlinks>
    <hyperlink ref="D3" r:id="rId1" display="p.nikolich@ieee.org"/>
    <hyperlink ref="D4" r:id="rId2" display="bob.ohara@ieee.org"/>
    <hyperlink ref="D5" r:id="rId3" display="tony@jeffree.co.uk"/>
    <hyperlink ref="D6" r:id="rId4" display="bob.grow@intel.com"/>
    <hyperlink ref="D7" r:id="rId5" display="stuart@ok-brit.com"/>
    <hyperlink ref="D8" r:id="rId6" display="hworstell@att.com"/>
    <hyperlink ref="D9" r:id="rId7" display="bheile@ieee.org"/>
    <hyperlink ref="D10" r:id="rId8" display="alfvin@ieee.org"/>
    <hyperlink ref="D11" r:id="rId9" display="r.b.marks@ieee.org"/>
    <hyperlink ref="D12" r:id="rId10" display="tak@cisco.com"/>
    <hyperlink ref="D13" r:id="rId11" display="mjlynch@nortel.com"/>
    <hyperlink ref="D14" r:id="rId12" display="denis.kuwahara@boeing.com"/>
    <hyperlink ref="D15" r:id="rId13" display="shellhammer@ieee.org"/>
    <hyperlink ref="D16" r:id="rId14" display="tom.siep@ieee.org"/>
    <hyperlink ref="D17" r:id="rId15" display="jerry.upton@ieee.org"/>
    <hyperlink ref="D18" r:id="rId16" display="vivek.g.gupta@intel.com"/>
    <hyperlink ref="D19" r:id="rId17" display="carl.stevenson@ieee.org"/>
    <hyperlink ref="D20" r:id="rId18" display="gerald.chouinard@crc.ca"/>
    <hyperlink ref="D21" r:id="rId19" display="r.labelle@ieee.org"/>
  </hyperlinks>
  <printOptions/>
  <pageMargins left="0.5" right="0.5" top="0.7666666666666667" bottom="0.7652777777777777" header="0.5" footer="0.5"/>
  <pageSetup fitToHeight="1" fitToWidth="1" horizontalDpi="300" verticalDpi="300" orientation="landscape"/>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73"/>
  <sheetViews>
    <sheetView zoomScalePageLayoutView="0" workbookViewId="0" topLeftCell="A24">
      <selection activeCell="B59" activeCellId="1" sqref="Q1:Q16384 B59"/>
    </sheetView>
  </sheetViews>
  <sheetFormatPr defaultColWidth="11.421875" defaultRowHeight="12.75"/>
  <cols>
    <col min="1" max="1" width="51.421875" style="0" customWidth="1"/>
    <col min="2" max="2" width="14.00390625" style="0" customWidth="1"/>
    <col min="3" max="6" width="11.421875" style="0" customWidth="1"/>
    <col min="7" max="7" width="14.00390625" style="0" customWidth="1"/>
  </cols>
  <sheetData>
    <row r="1" spans="1:5" ht="12.75">
      <c r="A1">
        <f>IF('Requirements survey'!A1="","",'Requirements survey'!A1)</f>
      </c>
      <c r="C1" t="s">
        <v>186</v>
      </c>
      <c r="D1" t="s">
        <v>187</v>
      </c>
      <c r="E1" t="s">
        <v>188</v>
      </c>
    </row>
    <row r="2" ht="12.75">
      <c r="C2">
        <f>IF(A2="","",SUM('Requirements survey'!B2:M2)/NumResponses)</f>
      </c>
    </row>
    <row r="3" spans="1:6" ht="12.75">
      <c r="A3" t="str">
        <f>IF('Requirements survey'!A3="","",'Requirements survey'!A3)</f>
        <v>Usability/compatibility</v>
      </c>
      <c r="B3">
        <f aca="true" t="shared" si="0" ref="B3:B34">IF(C3="","",IF(C3&gt;=4,"Highest priority",IF(C3&gt;=3,"Desired",IF(C3&gt;=2,"Nice to have","Future revision"))))</f>
      </c>
      <c r="C3" s="16">
        <f>IF(F3="","",IF(F3=0,"",SUM('Requirements survey'!B3:M3)/F3))</f>
      </c>
      <c r="D3" s="16">
        <f>IF(F3="","",COUNTIF('Requirements survey'!B3:M3,5))</f>
      </c>
      <c r="E3" s="16">
        <f>IF(F3="","",D3+COUNTIF('Requirements survey'!B3:M3,4))</f>
      </c>
      <c r="F3">
        <f>IF(COUNTBLANK('Requirements survey'!B3:M3)=12,"",12-COUNTBLANK('Requirements survey'!B3:M3))</f>
      </c>
    </row>
    <row r="4" spans="1:6" ht="12.75">
      <c r="A4" t="str">
        <f>IF('Requirements survey'!A4="","",'Requirements survey'!A4)</f>
        <v>Web based access</v>
      </c>
      <c r="B4" t="str">
        <f t="shared" si="0"/>
        <v>Highest priority</v>
      </c>
      <c r="C4" s="16">
        <f>IF(F4="","",IF(F4=0,"",SUM('Requirements survey'!B4:M4)/F4))</f>
        <v>4.166666666666667</v>
      </c>
      <c r="D4" s="16">
        <f>IF(F4="","",COUNTIF('Requirements survey'!B4:M4,5))</f>
        <v>2</v>
      </c>
      <c r="E4" s="16">
        <f>IF(F4="","",D4+COUNTIF('Requirements survey'!B4:M4,4))</f>
        <v>5</v>
      </c>
      <c r="F4" s="16">
        <f>IF(COUNTBLANK('Requirements survey'!B4:M4)=12,"",12-COUNTBLANK('Requirements survey'!B4:M4))</f>
        <v>6</v>
      </c>
    </row>
    <row r="5" spans="1:6" ht="12.75">
      <c r="A5" t="str">
        <f>IF('Requirements survey'!A5="","",'Requirements survey'!A5)</f>
        <v>Compatible with multiple OS</v>
      </c>
      <c r="B5" t="str">
        <f t="shared" si="0"/>
        <v>Highest priority</v>
      </c>
      <c r="C5" s="16">
        <f>IF(F5="","",IF(F5=0,"",SUM('Requirements survey'!B5:M5)/F5))</f>
        <v>4</v>
      </c>
      <c r="D5" s="16">
        <f>IF(F5="","",COUNTIF('Requirements survey'!B5:M5,5))</f>
        <v>2</v>
      </c>
      <c r="E5" s="16">
        <f>IF(F5="","",D5+COUNTIF('Requirements survey'!B5:M5,4))</f>
        <v>5</v>
      </c>
      <c r="F5" s="16">
        <f>IF(COUNTBLANK('Requirements survey'!B5:M5)=12,"",12-COUNTBLANK('Requirements survey'!B5:M5))</f>
        <v>6</v>
      </c>
    </row>
    <row r="6" spans="1:6" ht="12.75">
      <c r="A6" t="str">
        <f>IF('Requirements survey'!A6="","",'Requirements survey'!A6)</f>
        <v>Compatible with multiple browsers</v>
      </c>
      <c r="B6" t="str">
        <f t="shared" si="0"/>
        <v>Highest priority</v>
      </c>
      <c r="C6" s="16">
        <f>IF(F6="","",IF(F6=0,"",SUM('Requirements survey'!B6:M6)/F6))</f>
        <v>4.166666666666667</v>
      </c>
      <c r="D6" s="16">
        <f>IF(F6="","",COUNTIF('Requirements survey'!B6:M6,5))</f>
        <v>2</v>
      </c>
      <c r="E6" s="16">
        <f>IF(F6="","",D6+COUNTIF('Requirements survey'!B6:M6,4))</f>
        <v>5</v>
      </c>
      <c r="F6" s="16">
        <f>IF(COUNTBLANK('Requirements survey'!B6:M6)=12,"",12-COUNTBLANK('Requirements survey'!B6:M6))</f>
        <v>6</v>
      </c>
    </row>
    <row r="7" spans="1:6" ht="12.75">
      <c r="A7" t="str">
        <f>IF('Requirements survey'!A7="","",'Requirements survey'!A7)</f>
        <v>Compatibility with VPNs</v>
      </c>
      <c r="B7" t="str">
        <f t="shared" si="0"/>
        <v>Highest priority</v>
      </c>
      <c r="C7" s="16">
        <f>IF(F7="","",IF(F7=0,"",SUM('Requirements survey'!B7:M7)/F7))</f>
        <v>4.75</v>
      </c>
      <c r="D7" s="16">
        <f>IF(F7="","",COUNTIF('Requirements survey'!B7:M7,5))</f>
        <v>3</v>
      </c>
      <c r="E7" s="16">
        <f>IF(F7="","",D7+COUNTIF('Requirements survey'!B7:M7,4))</f>
        <v>4</v>
      </c>
      <c r="F7" s="16">
        <f>IF(COUNTBLANK('Requirements survey'!B7:M7)=12,"",12-COUNTBLANK('Requirements survey'!B7:M7))</f>
        <v>4</v>
      </c>
    </row>
    <row r="8" spans="1:6" ht="12.75">
      <c r="A8" t="str">
        <f>IF('Requirements survey'!A8="","",'Requirements survey'!A8)</f>
        <v>Allow non-DNS access to the web page</v>
      </c>
      <c r="B8" t="str">
        <f t="shared" si="0"/>
        <v>Highest priority</v>
      </c>
      <c r="C8" s="16">
        <f>IF(F8="","",IF(F8=0,"",SUM('Requirements survey'!B8:M8)/F8))</f>
        <v>4.25</v>
      </c>
      <c r="D8" s="16">
        <f>IF(F8="","",COUNTIF('Requirements survey'!B8:M8,5))</f>
        <v>2</v>
      </c>
      <c r="E8" s="16">
        <f>IF(F8="","",D8+COUNTIF('Requirements survey'!B8:M8,4))</f>
        <v>3</v>
      </c>
      <c r="F8" s="16">
        <f>IF(COUNTBLANK('Requirements survey'!B8:M8)=12,"",12-COUNTBLANK('Requirements survey'!B8:M8))</f>
        <v>4</v>
      </c>
    </row>
    <row r="9" spans="1:6" ht="12.75">
      <c r="A9">
        <f>IF('Requirements survey'!A9="","",'Requirements survey'!A9)</f>
      </c>
      <c r="B9">
        <f t="shared" si="0"/>
      </c>
      <c r="C9" s="16">
        <f>IF(F9="","",IF(F9=0,"",SUM('Requirements survey'!B9:M9)/F9))</f>
      </c>
      <c r="D9" s="16">
        <f>IF(F9="","",COUNTIF('Requirements survey'!B9:M9,5))</f>
      </c>
      <c r="E9" s="16">
        <f>IF(F9="","",D9+COUNTIF('Requirements survey'!B9:M9,4))</f>
      </c>
      <c r="F9">
        <f>IF(COUNTBLANK('Requirements survey'!B9:M9)=12,"",12-COUNTBLANK('Requirements survey'!B9:M9))</f>
      </c>
    </row>
    <row r="10" spans="1:6" ht="12.75">
      <c r="A10" t="str">
        <f>IF('Requirements survey'!A10="","",'Requirements survey'!A10)</f>
        <v>Management functions</v>
      </c>
      <c r="B10">
        <f t="shared" si="0"/>
      </c>
      <c r="C10" s="16">
        <f>IF(F10="","",IF(F10=0,"",SUM('Requirements survey'!B10:M10)/F10))</f>
      </c>
      <c r="D10" s="16">
        <f>IF(F10="","",COUNTIF('Requirements survey'!B10:M10,5))</f>
      </c>
      <c r="E10" s="16">
        <f>IF(F10="","",D10+COUNTIF('Requirements survey'!B10:M10,4))</f>
      </c>
      <c r="F10">
        <f>IF(COUNTBLANK('Requirements survey'!B10:M10)=12,"",12-COUNTBLANK('Requirements survey'!B10:M10))</f>
      </c>
    </row>
    <row r="11" spans="1:6" ht="12.75">
      <c r="A11" t="str">
        <f>IF('Requirements survey'!A11="","",'Requirements survey'!A11)</f>
        <v>Add new attendees</v>
      </c>
      <c r="B11" t="str">
        <f t="shared" si="0"/>
        <v>Highest priority</v>
      </c>
      <c r="C11" s="16">
        <f>IF(F11="","",IF(F11=0,"",SUM('Requirements survey'!B11:M11)/F11))</f>
        <v>4.166666666666667</v>
      </c>
      <c r="D11" s="16">
        <f>IF(F11="","",COUNTIF('Requirements survey'!B11:M11,5))</f>
        <v>5</v>
      </c>
      <c r="E11" s="16">
        <f>IF(F11="","",D11+COUNTIF('Requirements survey'!B11:M11,4))</f>
        <v>5</v>
      </c>
      <c r="F11" s="16">
        <f>IF(COUNTBLANK('Requirements survey'!B11:M11)=12,"",12-COUNTBLANK('Requirements survey'!B11:M11))</f>
        <v>6</v>
      </c>
    </row>
    <row r="12" spans="1:6" ht="12.75">
      <c r="A12" t="str">
        <f>IF('Requirements survey'!A12="","",'Requirements survey'!A12)</f>
        <v>Delete attendees</v>
      </c>
      <c r="B12" t="str">
        <f t="shared" si="0"/>
        <v>Desired</v>
      </c>
      <c r="C12" s="16">
        <f>IF(F12="","",IF(F12=0,"",SUM('Requirements survey'!B12:M12)/F12))</f>
        <v>3.8333333333333335</v>
      </c>
      <c r="D12" s="16">
        <f>IF(F12="","",COUNTIF('Requirements survey'!B12:M12,5))</f>
        <v>2</v>
      </c>
      <c r="E12" s="16">
        <f>IF(F12="","",D12+COUNTIF('Requirements survey'!B12:M12,4))</f>
        <v>3</v>
      </c>
      <c r="F12" s="16">
        <f>IF(COUNTBLANK('Requirements survey'!B12:M12)=12,"",12-COUNTBLANK('Requirements survey'!B12:M12))</f>
        <v>6</v>
      </c>
    </row>
    <row r="13" spans="1:6" ht="12.75">
      <c r="A13" t="str">
        <f>IF('Requirements survey'!A13="","",'Requirements survey'!A13)</f>
        <v>Change attendance records</v>
      </c>
      <c r="B13" t="str">
        <f t="shared" si="0"/>
        <v>Highest priority</v>
      </c>
      <c r="C13" s="16">
        <f>IF(F13="","",IF(F13=0,"",SUM('Requirements survey'!B13:M13)/F13))</f>
        <v>5</v>
      </c>
      <c r="D13" s="16">
        <f>IF(F13="","",COUNTIF('Requirements survey'!B13:M13,5))</f>
        <v>6</v>
      </c>
      <c r="E13" s="16">
        <f>IF(F13="","",D13+COUNTIF('Requirements survey'!B13:M13,4))</f>
        <v>6</v>
      </c>
      <c r="F13" s="16">
        <f>IF(COUNTBLANK('Requirements survey'!B13:M13)=12,"",12-COUNTBLANK('Requirements survey'!B13:M13))</f>
        <v>6</v>
      </c>
    </row>
    <row r="14" spans="1:6" ht="12.75">
      <c r="A14" t="str">
        <f>IF('Requirements survey'!A14="","",'Requirements survey'!A14)</f>
        <v>Add new meetings and sessions</v>
      </c>
      <c r="B14" t="str">
        <f t="shared" si="0"/>
        <v>Highest priority</v>
      </c>
      <c r="C14" s="16">
        <f>IF(F14="","",IF(F14=0,"",SUM('Requirements survey'!B14:M14)/F14))</f>
        <v>5</v>
      </c>
      <c r="D14" s="16">
        <f>IF(F14="","",COUNTIF('Requirements survey'!B14:M14,5))</f>
        <v>6</v>
      </c>
      <c r="E14" s="16">
        <f>IF(F14="","",D14+COUNTIF('Requirements survey'!B14:M14,4))</f>
        <v>6</v>
      </c>
      <c r="F14" s="16">
        <f>IF(COUNTBLANK('Requirements survey'!B14:M14)=12,"",12-COUNTBLANK('Requirements survey'!B14:M14))</f>
        <v>6</v>
      </c>
    </row>
    <row r="15" spans="1:6" ht="12.75">
      <c r="A15" t="str">
        <f>IF('Requirements survey'!A15="","",'Requirements survey'!A15)</f>
        <v>Delete meetings and sessions</v>
      </c>
      <c r="B15" t="str">
        <f t="shared" si="0"/>
        <v>Highest priority</v>
      </c>
      <c r="C15" s="16">
        <f>IF(F15="","",IF(F15=0,"",SUM('Requirements survey'!B15:M15)/F15))</f>
        <v>4.5</v>
      </c>
      <c r="D15" s="16">
        <f>IF(F15="","",COUNTIF('Requirements survey'!B15:M15,5))</f>
        <v>4</v>
      </c>
      <c r="E15" s="16">
        <f>IF(F15="","",D15+COUNTIF('Requirements survey'!B15:M15,4))</f>
        <v>5</v>
      </c>
      <c r="F15" s="16">
        <f>IF(COUNTBLANK('Requirements survey'!B15:M15)=12,"",12-COUNTBLANK('Requirements survey'!B15:M15))</f>
        <v>6</v>
      </c>
    </row>
    <row r="16" spans="1:6" ht="12.75">
      <c r="A16" t="str">
        <f>IF('Requirements survey'!A16="","",'Requirements survey'!A16)</f>
        <v>Delete member attendance when meeting deleted</v>
      </c>
      <c r="B16" t="str">
        <f t="shared" si="0"/>
        <v>Future revision</v>
      </c>
      <c r="C16" s="16">
        <f>IF(F16="","",IF(F16=0,"",SUM('Requirements survey'!B16:M16)/F16))</f>
        <v>1.6</v>
      </c>
      <c r="D16" s="16">
        <f>IF(F16="","",COUNTIF('Requirements survey'!B16:M16,5))</f>
        <v>0</v>
      </c>
      <c r="E16" s="16">
        <f>IF(F16="","",D16+COUNTIF('Requirements survey'!B16:M16,4))</f>
        <v>2</v>
      </c>
      <c r="F16" s="16">
        <f>IF(COUNTBLANK('Requirements survey'!B16:M16)=12,"",12-COUNTBLANK('Requirements survey'!B16:M16))</f>
        <v>5</v>
      </c>
    </row>
    <row r="17" spans="1:6" ht="12.75">
      <c r="A17" t="str">
        <f>IF('Requirements survey'!A17="","",'Requirements survey'!A17)</f>
        <v>Undo meeting deletion and restore attendance</v>
      </c>
      <c r="B17" t="str">
        <f t="shared" si="0"/>
        <v>Nice to have</v>
      </c>
      <c r="C17" s="16">
        <f>IF(F17="","",IF(F17=0,"",SUM('Requirements survey'!B17:M17)/F17))</f>
        <v>2.3333333333333335</v>
      </c>
      <c r="D17" s="16">
        <f>IF(F17="","",COUNTIF('Requirements survey'!B17:M17,5))</f>
        <v>1</v>
      </c>
      <c r="E17" s="16">
        <f>IF(F17="","",D17+COUNTIF('Requirements survey'!B17:M17,4))</f>
        <v>3</v>
      </c>
      <c r="F17" s="16">
        <f>IF(COUNTBLANK('Requirements survey'!B17:M17)=12,"",12-COUNTBLANK('Requirements survey'!B17:M17))</f>
        <v>6</v>
      </c>
    </row>
    <row r="18" spans="1:6" ht="12.75">
      <c r="A18" t="str">
        <f>IF('Requirements survey'!A18="","",'Requirements survey'!A18)</f>
        <v>Determine 75% threshold for current session</v>
      </c>
      <c r="B18" t="str">
        <f t="shared" si="0"/>
        <v>Nice to have</v>
      </c>
      <c r="C18" s="16">
        <f>IF(F18="","",IF(F18=0,"",SUM('Requirements survey'!B18:M18)/F18))</f>
        <v>2.8333333333333335</v>
      </c>
      <c r="D18" s="16">
        <f>IF(F18="","",COUNTIF('Requirements survey'!B18:M18,5))</f>
        <v>1</v>
      </c>
      <c r="E18" s="16">
        <f>IF(F18="","",D18+COUNTIF('Requirements survey'!B18:M18,4))</f>
        <v>4</v>
      </c>
      <c r="F18" s="16">
        <f>IF(COUNTBLANK('Requirements survey'!B18:M18)=12,"",12-COUNTBLANK('Requirements survey'!B18:M18))</f>
        <v>6</v>
      </c>
    </row>
    <row r="19" spans="1:6" ht="12.75">
      <c r="A19" t="str">
        <f>IF('Requirements survey'!A19="","",'Requirements survey'!A19)</f>
        <v>Undo changes</v>
      </c>
      <c r="B19" t="str">
        <f t="shared" si="0"/>
        <v>Highest priority</v>
      </c>
      <c r="C19" s="16">
        <f>IF(F19="","",IF(F19=0,"",SUM('Requirements survey'!B19:M19)/F19))</f>
        <v>4</v>
      </c>
      <c r="D19" s="16">
        <f>IF(F19="","",COUNTIF('Requirements survey'!B19:M19,5))</f>
        <v>2</v>
      </c>
      <c r="E19" s="16">
        <f>IF(F19="","",D19+COUNTIF('Requirements survey'!B19:M19,4))</f>
        <v>4</v>
      </c>
      <c r="F19" s="16">
        <f>IF(COUNTBLANK('Requirements survey'!B19:M19)=12,"",12-COUNTBLANK('Requirements survey'!B19:M19))</f>
        <v>6</v>
      </c>
    </row>
    <row r="20" spans="1:6" ht="12.75">
      <c r="A20" t="str">
        <f>IF('Requirements survey'!A20="","",'Requirements survey'!A20)</f>
        <v>Add attendance % for previous meetings</v>
      </c>
      <c r="B20" t="str">
        <f t="shared" si="0"/>
        <v>Highest priority</v>
      </c>
      <c r="C20" s="16">
        <f>IF(F20="","",IF(F20=0,"",SUM('Requirements survey'!B20:M20)/F20))</f>
        <v>4.5</v>
      </c>
      <c r="D20" s="16">
        <f>IF(F20="","",COUNTIF('Requirements survey'!B20:M20,5))</f>
        <v>4</v>
      </c>
      <c r="E20" s="16">
        <f>IF(F20="","",D20+COUNTIF('Requirements survey'!B20:M20,4))</f>
        <v>5</v>
      </c>
      <c r="F20" s="16">
        <f>IF(COUNTBLANK('Requirements survey'!B20:M20)=12,"",12-COUNTBLANK('Requirements survey'!B20:M20))</f>
        <v>6</v>
      </c>
    </row>
    <row r="21" spans="1:6" ht="12.75">
      <c r="A21" t="str">
        <f>IF('Requirements survey'!A21="","",'Requirements survey'!A21)</f>
        <v>Designate WG volunteer(s) with management privilege</v>
      </c>
      <c r="B21" t="str">
        <f t="shared" si="0"/>
        <v>Highest priority</v>
      </c>
      <c r="C21" s="16">
        <f>IF(F21="","",IF(F21=0,"",SUM('Requirements survey'!B21:M21)/F21))</f>
        <v>4.333333333333333</v>
      </c>
      <c r="D21" s="16">
        <f>IF(F21="","",COUNTIF('Requirements survey'!B21:M21,5))</f>
        <v>2</v>
      </c>
      <c r="E21" s="16">
        <f>IF(F21="","",D21+COUNTIF('Requirements survey'!B21:M21,4))</f>
        <v>6</v>
      </c>
      <c r="F21" s="16">
        <f>IF(COUNTBLANK('Requirements survey'!B21:M21)=12,"",12-COUNTBLANK('Requirements survey'!B21:M21))</f>
        <v>6</v>
      </c>
    </row>
    <row r="22" spans="1:6" ht="12.75">
      <c r="A22" t="str">
        <f>IF('Requirements survey'!A22="","",'Requirements survey'!A22)</f>
        <v>Reset password for attendee</v>
      </c>
      <c r="B22" t="str">
        <f t="shared" si="0"/>
        <v>Highest priority</v>
      </c>
      <c r="C22" s="16">
        <f>IF(F22="","",IF(F22=0,"",SUM('Requirements survey'!B22:M22)/F22))</f>
        <v>4.333333333333333</v>
      </c>
      <c r="D22" s="16">
        <f>IF(F22="","",COUNTIF('Requirements survey'!B22:M22,5))</f>
        <v>2</v>
      </c>
      <c r="E22" s="16">
        <f>IF(F22="","",D22+COUNTIF('Requirements survey'!B22:M22,4))</f>
        <v>6</v>
      </c>
      <c r="F22" s="16">
        <f>IF(COUNTBLANK('Requirements survey'!B22:M22)=12,"",12-COUNTBLANK('Requirements survey'!B22:M22))</f>
        <v>6</v>
      </c>
    </row>
    <row r="23" spans="1:6" ht="12.75">
      <c r="A23" t="str">
        <f>IF('Requirements survey'!A23="","",'Requirements survey'!A23)</f>
        <v>Management changes can be made via web interface</v>
      </c>
      <c r="B23" t="str">
        <f t="shared" si="0"/>
        <v>Highest priority</v>
      </c>
      <c r="C23" s="16">
        <f>IF(F23="","",IF(F23=0,"",SUM('Requirements survey'!B23:M23)/F23))</f>
        <v>5</v>
      </c>
      <c r="D23" s="16">
        <f>IF(F23="","",COUNTIF('Requirements survey'!B23:M23,5))</f>
        <v>6</v>
      </c>
      <c r="E23" s="16">
        <f>IF(F23="","",D23+COUNTIF('Requirements survey'!B23:M23,4))</f>
        <v>6</v>
      </c>
      <c r="F23" s="16">
        <f>IF(COUNTBLANK('Requirements survey'!B23:M23)=12,"",12-COUNTBLANK('Requirements survey'!B23:M23))</f>
        <v>6</v>
      </c>
    </row>
    <row r="24" spans="1:6" ht="12.75">
      <c r="A24" t="str">
        <f>IF('Requirements survey'!A24="","",'Requirements survey'!A24)</f>
        <v>Change attendee information</v>
      </c>
      <c r="B24" t="str">
        <f t="shared" si="0"/>
        <v>Highest priority</v>
      </c>
      <c r="C24" s="16">
        <f>IF(F24="","",IF(F24=0,"",SUM('Requirements survey'!B24:M24)/F24))</f>
        <v>5</v>
      </c>
      <c r="D24" s="16">
        <f>IF(F24="","",COUNTIF('Requirements survey'!B24:M24,5))</f>
        <v>6</v>
      </c>
      <c r="E24" s="16">
        <f>IF(F24="","",D24+COUNTIF('Requirements survey'!B24:M24,4))</f>
        <v>6</v>
      </c>
      <c r="F24" s="16">
        <f>IF(COUNTBLANK('Requirements survey'!B24:M24)=12,"",12-COUNTBLANK('Requirements survey'!B24:M24))</f>
        <v>6</v>
      </c>
    </row>
    <row r="25" spans="1:6" ht="12.75">
      <c r="A25" t="str">
        <f>IF('Requirements survey'!A25="","",'Requirements survey'!A25)</f>
        <v>Automatically input registration data base</v>
      </c>
      <c r="B25" t="str">
        <f t="shared" si="0"/>
        <v>Highest priority</v>
      </c>
      <c r="C25" s="16">
        <f>IF(F25="","",IF(F25=0,"",SUM('Requirements survey'!B25:M25)/F25))</f>
        <v>5</v>
      </c>
      <c r="D25" s="16">
        <f>IF(F25="","",COUNTIF('Requirements survey'!B25:M25,5))</f>
        <v>4</v>
      </c>
      <c r="E25" s="16">
        <f>IF(F25="","",D25+COUNTIF('Requirements survey'!B25:M25,4))</f>
        <v>4</v>
      </c>
      <c r="F25" s="16">
        <f>IF(COUNTBLANK('Requirements survey'!B25:M25)=12,"",12-COUNTBLANK('Requirements survey'!B25:M25))</f>
        <v>4</v>
      </c>
    </row>
    <row r="26" spans="1:6" ht="12.75">
      <c r="A26" t="str">
        <f>IF('Requirements survey'!A26="","",'Requirements survey'!A26)</f>
        <v>Use same unique ID for registration and attendance</v>
      </c>
      <c r="B26" t="str">
        <f t="shared" si="0"/>
        <v>Highest priority</v>
      </c>
      <c r="C26" s="16">
        <f>IF(F26="","",IF(F26=0,"",SUM('Requirements survey'!B26:M26)/F26))</f>
        <v>5</v>
      </c>
      <c r="D26" s="16">
        <f>IF(F26="","",COUNTIF('Requirements survey'!B26:M26,5))</f>
        <v>5</v>
      </c>
      <c r="E26" s="16">
        <f>IF(F26="","",D26+COUNTIF('Requirements survey'!B26:M26,4))</f>
        <v>5</v>
      </c>
      <c r="F26" s="16">
        <f>IF(COUNTBLANK('Requirements survey'!B26:M26)=12,"",12-COUNTBLANK('Requirements survey'!B26:M26))</f>
        <v>5</v>
      </c>
    </row>
    <row r="27" spans="1:6" ht="12.75">
      <c r="A27" t="str">
        <f>IF('Requirements survey'!A27="","",'Requirements survey'!A27)</f>
        <v>Register maintaining attendance when attending certain groups</v>
      </c>
      <c r="B27" t="str">
        <f t="shared" si="0"/>
        <v>Highest priority</v>
      </c>
      <c r="C27" s="16">
        <f>IF(F27="","",IF(F27=0,"",SUM('Requirements survey'!B27:M27)/F27))</f>
        <v>5</v>
      </c>
      <c r="D27" s="16">
        <f>IF(F27="","",COUNTIF('Requirements survey'!B27:M27,5))</f>
        <v>5</v>
      </c>
      <c r="E27" s="16">
        <f>IF(F27="","",D27+COUNTIF('Requirements survey'!B27:M27,4))</f>
        <v>5</v>
      </c>
      <c r="F27" s="16">
        <f>IF(COUNTBLANK('Requirements survey'!B27:M27)=12,"",12-COUNTBLANK('Requirements survey'!B27:M27))</f>
        <v>5</v>
      </c>
    </row>
    <row r="28" spans="1:6" ht="12.75">
      <c r="A28" t="str">
        <f>IF('Requirements survey'!A28="","",'Requirements survey'!A28)</f>
        <v>Integrate with MyProject requirements</v>
      </c>
      <c r="B28" t="str">
        <f t="shared" si="0"/>
        <v>Future revision</v>
      </c>
      <c r="C28" s="16">
        <f>IF(F28="","",IF(F28=0,"",SUM('Requirements survey'!B28:M28)/F28))</f>
        <v>1.6</v>
      </c>
      <c r="D28" s="16">
        <f>IF(F28="","",COUNTIF('Requirements survey'!B28:M28,5))</f>
        <v>1</v>
      </c>
      <c r="E28" s="16">
        <f>IF(F28="","",D28+COUNTIF('Requirements survey'!B28:M28,4))</f>
        <v>1</v>
      </c>
      <c r="F28" s="16">
        <f>IF(COUNTBLANK('Requirements survey'!B28:M28)=12,"",12-COUNTBLANK('Requirements survey'!B28:M28))</f>
        <v>5</v>
      </c>
    </row>
    <row r="29" spans="1:6" ht="12.75">
      <c r="A29" t="str">
        <f>IF('Requirements survey'!A29="","",'Requirements survey'!A29)</f>
        <v>Detect and report duplicate attendance</v>
      </c>
      <c r="B29" t="str">
        <f t="shared" si="0"/>
        <v>Highest priority</v>
      </c>
      <c r="C29" s="16">
        <f>IF(F29="","",IF(F29=0,"",SUM('Requirements survey'!B29:M29)/F29))</f>
        <v>4</v>
      </c>
      <c r="D29" s="16">
        <f>IF(F29="","",COUNTIF('Requirements survey'!B29:M29,5))</f>
        <v>2</v>
      </c>
      <c r="E29" s="16">
        <f>IF(F29="","",D29+COUNTIF('Requirements survey'!B29:M29,4))</f>
        <v>3</v>
      </c>
      <c r="F29" s="16">
        <f>IF(COUNTBLANK('Requirements survey'!B29:M29)=12,"",12-COUNTBLANK('Requirements survey'!B29:M29))</f>
        <v>4</v>
      </c>
    </row>
    <row r="30" spans="1:6" ht="12.75">
      <c r="A30" t="str">
        <f>IF('Requirements survey'!A30="","",'Requirements survey'!A30)</f>
        <v>WG volunteer can change valid time for meeting sign in</v>
      </c>
      <c r="B30" t="str">
        <f t="shared" si="0"/>
        <v>Highest priority</v>
      </c>
      <c r="C30" s="16">
        <f>IF(F30="","",IF(F30=0,"",SUM('Requirements survey'!B30:M30)/F30))</f>
        <v>4.333333333333333</v>
      </c>
      <c r="D30" s="16">
        <f>IF(F30="","",COUNTIF('Requirements survey'!B30:M30,5))</f>
        <v>1</v>
      </c>
      <c r="E30" s="16">
        <f>IF(F30="","",D30+COUNTIF('Requirements survey'!B30:M30,4))</f>
        <v>3</v>
      </c>
      <c r="F30" s="16">
        <f>IF(COUNTBLANK('Requirements survey'!B30:M30)=12,"",12-COUNTBLANK('Requirements survey'!B30:M30))</f>
        <v>3</v>
      </c>
    </row>
    <row r="31" spans="1:6" ht="12.75">
      <c r="A31" t="str">
        <f>IF('Requirements survey'!A31="","",'Requirements survey'!A31)</f>
        <v>WG volunteer can add/delete/change groups</v>
      </c>
      <c r="B31" t="str">
        <f t="shared" si="0"/>
        <v>Highest priority</v>
      </c>
      <c r="C31" s="16">
        <f>IF(F31="","",IF(F31=0,"",SUM('Requirements survey'!B31:M31)/F31))</f>
        <v>4</v>
      </c>
      <c r="D31" s="16">
        <f>IF(F31="","",COUNTIF('Requirements survey'!B31:M31,5))</f>
        <v>1</v>
      </c>
      <c r="E31" s="16">
        <f>IF(F31="","",D31+COUNTIF('Requirements survey'!B31:M31,4))</f>
        <v>2</v>
      </c>
      <c r="F31" s="16">
        <f>IF(COUNTBLANK('Requirements survey'!B31:M31)=12,"",12-COUNTBLANK('Requirements survey'!B31:M31))</f>
        <v>3</v>
      </c>
    </row>
    <row r="32" spans="1:6" ht="12.75">
      <c r="A32">
        <f>IF('Requirements survey'!A32="","",'Requirements survey'!A32)</f>
      </c>
      <c r="B32">
        <f t="shared" si="0"/>
      </c>
      <c r="C32" s="16">
        <f>IF(F32="","",IF(F32=0,"",SUM('Requirements survey'!B32:M32)/F32))</f>
      </c>
      <c r="D32" s="16">
        <f>IF(F32="","",COUNTIF('Requirements survey'!B32:M32,5))</f>
      </c>
      <c r="E32" s="16">
        <f>IF(F32="","",D32+COUNTIF('Requirements survey'!B32:M32,4))</f>
      </c>
      <c r="F32">
        <f>IF(COUNTBLANK('Requirements survey'!B32:M32)=12,"",12-COUNTBLANK('Requirements survey'!B32:M32))</f>
      </c>
    </row>
    <row r="33" spans="1:6" ht="12.75">
      <c r="A33" t="str">
        <f>IF('Requirements survey'!A33="","",'Requirements survey'!A33)</f>
        <v>Reports</v>
      </c>
      <c r="B33">
        <f t="shared" si="0"/>
      </c>
      <c r="C33" s="16">
        <f>IF(F33="","",IF(F33=0,"",SUM('Requirements survey'!B33:M33)/F33))</f>
      </c>
      <c r="D33" s="16">
        <f>IF(F33="","",COUNTIF('Requirements survey'!B33:M33,5))</f>
      </c>
      <c r="E33" s="16">
        <f>IF(F33="","",D33+COUNTIF('Requirements survey'!B33:M33,4))</f>
      </c>
      <c r="F33">
        <f>IF(COUNTBLANK('Requirements survey'!B33:M33)=12,"",12-COUNTBLANK('Requirements survey'!B33:M33))</f>
      </c>
    </row>
    <row r="34" spans="1:6" ht="12.75">
      <c r="A34" t="str">
        <f>IF('Requirements survey'!A34="","",'Requirements survey'!A34)</f>
        <v>Export data in well documented format</v>
      </c>
      <c r="B34" t="str">
        <f t="shared" si="0"/>
        <v>Highest priority</v>
      </c>
      <c r="C34" s="16">
        <f>IF(F34="","",IF(F34=0,"",SUM('Requirements survey'!B34:M34)/F34))</f>
        <v>4.666666666666667</v>
      </c>
      <c r="D34" s="16">
        <f>IF(F34="","",COUNTIF('Requirements survey'!B34:M34,5))</f>
        <v>4</v>
      </c>
      <c r="E34" s="16">
        <f>IF(F34="","",D34+COUNTIF('Requirements survey'!B34:M34,4))</f>
        <v>6</v>
      </c>
      <c r="F34" s="16">
        <f>IF(COUNTBLANK('Requirements survey'!B34:M34)=12,"",12-COUNTBLANK('Requirements survey'!B34:M34))</f>
        <v>6</v>
      </c>
    </row>
    <row r="35" spans="1:6" ht="12.75">
      <c r="A35" t="str">
        <f>IF('Requirements survey'!A35="","",'Requirements survey'!A35)</f>
        <v>Create list of attendees with &gt; 75%</v>
      </c>
      <c r="B35" t="str">
        <f aca="true" t="shared" si="1" ref="B35:B62">IF(C35="","",IF(C35&gt;=4,"Highest priority",IF(C35&gt;=3,"Desired",IF(C35&gt;=2,"Nice to have","Future revision"))))</f>
        <v>Desired</v>
      </c>
      <c r="C35" s="16">
        <f>IF(F35="","",IF(F35=0,"",SUM('Requirements survey'!B35:M35)/F35))</f>
        <v>3.8333333333333335</v>
      </c>
      <c r="D35" s="16">
        <f>IF(F35="","",COUNTIF('Requirements survey'!B35:M35,5))</f>
        <v>3</v>
      </c>
      <c r="E35" s="16">
        <f>IF(F35="","",D35+COUNTIF('Requirements survey'!B35:M35,4))</f>
        <v>5</v>
      </c>
      <c r="F35" s="16">
        <f>IF(COUNTBLANK('Requirements survey'!B35:M35)=12,"",12-COUNTBLANK('Requirements survey'!B35:M35))</f>
        <v>6</v>
      </c>
    </row>
    <row r="36" spans="1:6" ht="12.75">
      <c r="A36" t="str">
        <f>IF('Requirements survey'!A36="","",'Requirements survey'!A36)</f>
        <v>Track management function changes</v>
      </c>
      <c r="B36" t="str">
        <f t="shared" si="1"/>
        <v>Nice to have</v>
      </c>
      <c r="C36" s="16">
        <f>IF(F36="","",IF(F36=0,"",SUM('Requirements survey'!B36:M36)/F36))</f>
        <v>2.8333333333333335</v>
      </c>
      <c r="D36" s="16">
        <f>IF(F36="","",COUNTIF('Requirements survey'!B36:M36,5))</f>
        <v>0</v>
      </c>
      <c r="E36" s="16">
        <f>IF(F36="","",D36+COUNTIF('Requirements survey'!B36:M36,4))</f>
        <v>3</v>
      </c>
      <c r="F36" s="16">
        <f>IF(COUNTBLANK('Requirements survey'!B36:M36)=12,"",12-COUNTBLANK('Requirements survey'!B36:M36))</f>
        <v>6</v>
      </c>
    </row>
    <row r="37" spans="1:6" ht="12.75">
      <c r="A37" t="str">
        <f>IF('Requirements survey'!A37="","",'Requirements survey'!A37)</f>
        <v>Track transactions</v>
      </c>
      <c r="B37" t="str">
        <f t="shared" si="1"/>
        <v>Desired</v>
      </c>
      <c r="C37" s="16">
        <f>IF(F37="","",IF(F37=0,"",SUM('Requirements survey'!B37:M37)/F37))</f>
        <v>3</v>
      </c>
      <c r="D37" s="16">
        <f>IF(F37="","",COUNTIF('Requirements survey'!B37:M37,5))</f>
        <v>1</v>
      </c>
      <c r="E37" s="16">
        <f>IF(F37="","",D37+COUNTIF('Requirements survey'!B37:M37,4))</f>
        <v>3</v>
      </c>
      <c r="F37" s="16">
        <f>IF(COUNTBLANK('Requirements survey'!B37:M37)=12,"",12-COUNTBLANK('Requirements survey'!B37:M37))</f>
        <v>6</v>
      </c>
    </row>
    <row r="38" spans="1:6" ht="12.75">
      <c r="A38" t="str">
        <f>IF('Requirements survey'!A38="","",'Requirements survey'!A38)</f>
        <v>Automatic dump of attendance data</v>
      </c>
      <c r="B38" t="str">
        <f t="shared" si="1"/>
        <v>Desired</v>
      </c>
      <c r="C38" s="16">
        <f>IF(F38="","",IF(F38=0,"",SUM('Requirements survey'!B38:M38)/F38))</f>
        <v>3</v>
      </c>
      <c r="D38" s="16">
        <f>IF(F38="","",COUNTIF('Requirements survey'!B38:M38,5))</f>
        <v>1</v>
      </c>
      <c r="E38" s="16">
        <f>IF(F38="","",D38+COUNTIF('Requirements survey'!B38:M38,4))</f>
        <v>2</v>
      </c>
      <c r="F38" s="16">
        <f>IF(COUNTBLANK('Requirements survey'!B38:M38)=12,"",12-COUNTBLANK('Requirements survey'!B38:M38))</f>
        <v>6</v>
      </c>
    </row>
    <row r="39" spans="1:6" ht="12.75">
      <c r="A39" t="str">
        <f>IF('Requirements survey'!A39="","",'Requirements survey'!A39)</f>
        <v>List of attendees that have changed membership status</v>
      </c>
      <c r="B39" t="str">
        <f t="shared" si="1"/>
        <v>Desired</v>
      </c>
      <c r="C39" s="16">
        <f>IF(F39="","",IF(F39=0,"",SUM('Requirements survey'!B39:M39)/F39))</f>
        <v>3.6</v>
      </c>
      <c r="D39" s="16">
        <f>IF(F39="","",COUNTIF('Requirements survey'!B39:M39,5))</f>
        <v>1</v>
      </c>
      <c r="E39" s="16">
        <f>IF(F39="","",D39+COUNTIF('Requirements survey'!B39:M39,4))</f>
        <v>2</v>
      </c>
      <c r="F39" s="16">
        <f>IF(COUNTBLANK('Requirements survey'!B39:M39)=12,"",12-COUNTBLANK('Requirements survey'!B39:M39))</f>
        <v>5</v>
      </c>
    </row>
    <row r="40" spans="1:6" ht="12.75">
      <c r="A40" t="str">
        <f>IF('Requirements survey'!A40="","",'Requirements survey'!A40)</f>
        <v>Automatic determination of voting rights</v>
      </c>
      <c r="B40" t="str">
        <f t="shared" si="1"/>
        <v>Highest priority</v>
      </c>
      <c r="C40" s="16">
        <f>IF(F40="","",IF(F40=0,"",SUM('Requirements survey'!B40:M40)/F40))</f>
        <v>4.666666666666667</v>
      </c>
      <c r="D40" s="16">
        <f>IF(F40="","",COUNTIF('Requirements survey'!B40:M40,5))</f>
        <v>2</v>
      </c>
      <c r="E40" s="16">
        <f>IF(F40="","",D40+COUNTIF('Requirements survey'!B40:M40,4))</f>
        <v>3</v>
      </c>
      <c r="F40" s="16">
        <f>IF(COUNTBLANK('Requirements survey'!B40:M40)=12,"",12-COUNTBLANK('Requirements survey'!B40:M40))</f>
        <v>3</v>
      </c>
    </row>
    <row r="41" spans="1:6" ht="12.75">
      <c r="A41" t="str">
        <f>IF('Requirements survey'!A41="","",'Requirements survey'!A41)</f>
        <v>Include letter ballot results in determining voting rights</v>
      </c>
      <c r="B41" t="str">
        <f t="shared" si="1"/>
        <v>Highest priority</v>
      </c>
      <c r="C41" s="16">
        <f>IF(F41="","",IF(F41=0,"",SUM('Requirements survey'!B41:M41)/F41))</f>
        <v>4.666666666666667</v>
      </c>
      <c r="D41" s="16">
        <f>IF(F41="","",COUNTIF('Requirements survey'!B41:M41,5))</f>
        <v>2</v>
      </c>
      <c r="E41" s="16">
        <f>IF(F41="","",D41+COUNTIF('Requirements survey'!B41:M41,4))</f>
        <v>3</v>
      </c>
      <c r="F41" s="16">
        <f>IF(COUNTBLANK('Requirements survey'!B41:M41)=12,"",12-COUNTBLANK('Requirements survey'!B41:M41))</f>
        <v>3</v>
      </c>
    </row>
    <row r="42" spans="1:6" ht="12.75">
      <c r="A42" t="str">
        <f>IF('Requirements survey'!A42="","",'Requirements survey'!A42)</f>
        <v>Meeting attendance exported in specific report formats</v>
      </c>
      <c r="B42" t="str">
        <f t="shared" si="1"/>
        <v>Highest priority</v>
      </c>
      <c r="C42" s="16">
        <f>IF(F42="","",IF(F42=0,"",SUM('Requirements survey'!B42:M42)/F42))</f>
        <v>4.333333333333333</v>
      </c>
      <c r="D42" s="16">
        <f>IF(F42="","",COUNTIF('Requirements survey'!B42:M42,5))</f>
        <v>2</v>
      </c>
      <c r="E42" s="16">
        <f>IF(F42="","",D42+COUNTIF('Requirements survey'!B42:M42,4))</f>
        <v>2</v>
      </c>
      <c r="F42" s="16">
        <f>IF(COUNTBLANK('Requirements survey'!B42:M42)=12,"",12-COUNTBLANK('Requirements survey'!B42:M42))</f>
        <v>3</v>
      </c>
    </row>
    <row r="43" spans="1:6" ht="12.75">
      <c r="A43">
        <f>IF('Requirements survey'!A43="","",'Requirements survey'!A43)</f>
      </c>
      <c r="B43">
        <f t="shared" si="1"/>
      </c>
      <c r="C43" s="16">
        <f>IF(F43="","",IF(F43=0,"",SUM('Requirements survey'!B43:M43)/F43))</f>
      </c>
      <c r="D43" s="16">
        <f>IF(F43="","",COUNTIF('Requirements survey'!B43:M43,5))</f>
      </c>
      <c r="E43" s="16">
        <f>IF(F43="","",D43+COUNTIF('Requirements survey'!B43:M43,4))</f>
      </c>
      <c r="F43">
        <f>IF(COUNTBLANK('Requirements survey'!B43:M43)=12,"",12-COUNTBLANK('Requirements survey'!B43:M43))</f>
      </c>
    </row>
    <row r="44" spans="1:6" ht="12.75">
      <c r="A44" t="str">
        <f>IF('Requirements survey'!A44="","",'Requirements survey'!A44)</f>
        <v>Attendance</v>
      </c>
      <c r="B44">
        <f t="shared" si="1"/>
      </c>
      <c r="C44" s="16">
        <f>IF(F44="","",IF(F44=0,"",SUM('Requirements survey'!B44:M44)/F44))</f>
      </c>
      <c r="D44" s="16">
        <f>IF(F44="","",COUNTIF('Requirements survey'!B44:M44,5))</f>
      </c>
      <c r="E44" s="16">
        <f>IF(F44="","",D44+COUNTIF('Requirements survey'!B44:M44,4))</f>
      </c>
      <c r="F44">
        <f>IF(COUNTBLANK('Requirements survey'!B44:M44)=12,"",12-COUNTBLANK('Requirements survey'!B44:M44))</f>
      </c>
    </row>
    <row r="45" spans="1:6" ht="12.75">
      <c r="A45" t="str">
        <f>IF('Requirements survey'!A45="","",'Requirements survey'!A45)</f>
        <v>Sign for a meeting in is restricted to specific time</v>
      </c>
      <c r="B45" t="str">
        <f t="shared" si="1"/>
        <v>Highest priority</v>
      </c>
      <c r="C45" s="16">
        <f>IF(F45="","",IF(F45=0,"",SUM('Requirements survey'!B45:M45)/F45))</f>
        <v>4.166666666666667</v>
      </c>
      <c r="D45" s="16">
        <f>IF(F45="","",COUNTIF('Requirements survey'!B45:M45,5))</f>
        <v>3</v>
      </c>
      <c r="E45" s="16">
        <f>IF(F45="","",D45+COUNTIF('Requirements survey'!B45:M45,4))</f>
        <v>5</v>
      </c>
      <c r="F45" s="16">
        <f>IF(COUNTBLANK('Requirements survey'!B45:M45)=12,"",12-COUNTBLANK('Requirements survey'!B45:M45))</f>
        <v>6</v>
      </c>
    </row>
    <row r="46" spans="1:6" ht="12.75">
      <c r="A46" t="str">
        <f>IF('Requirements survey'!A46="","",'Requirements survey'!A46)</f>
        <v>Sign in for specific task groups</v>
      </c>
      <c r="B46" t="str">
        <f t="shared" si="1"/>
        <v>Desired</v>
      </c>
      <c r="C46" s="16">
        <f>IF(F46="","",IF(F46=0,"",SUM('Requirements survey'!B46:M46)/F46))</f>
        <v>3.5</v>
      </c>
      <c r="D46" s="16">
        <f>IF(F46="","",COUNTIF('Requirements survey'!B46:M46,5))</f>
        <v>3</v>
      </c>
      <c r="E46" s="16">
        <f>IF(F46="","",D46+COUNTIF('Requirements survey'!B46:M46,4))</f>
        <v>4</v>
      </c>
      <c r="F46" s="16">
        <f>IF(COUNTBLANK('Requirements survey'!B46:M46)=12,"",12-COUNTBLANK('Requirements survey'!B46:M46))</f>
        <v>6</v>
      </c>
    </row>
    <row r="47" spans="1:6" ht="12.75">
      <c r="A47" t="str">
        <f>IF('Requirements survey'!A47="","",'Requirements survey'!A47)</f>
        <v>Display current % attendance</v>
      </c>
      <c r="B47" t="str">
        <f t="shared" si="1"/>
        <v>Highest priority</v>
      </c>
      <c r="C47" s="16">
        <f>IF(F47="","",IF(F47=0,"",SUM('Requirements survey'!B47:M47)/F47))</f>
        <v>4</v>
      </c>
      <c r="D47" s="16">
        <f>IF(F47="","",COUNTIF('Requirements survey'!B47:M47,5))</f>
        <v>2</v>
      </c>
      <c r="E47" s="16">
        <f>IF(F47="","",D47+COUNTIF('Requirements survey'!B47:M47,4))</f>
        <v>4</v>
      </c>
      <c r="F47" s="16">
        <f>IF(COUNTBLANK('Requirements survey'!B47:M47)=12,"",12-COUNTBLANK('Requirements survey'!B47:M47))</f>
        <v>6</v>
      </c>
    </row>
    <row r="48" spans="1:6" ht="12.75">
      <c r="A48" t="str">
        <f>IF('Requirements survey'!A48="","",'Requirements survey'!A48)</f>
        <v>Display historical attendance</v>
      </c>
      <c r="B48" t="str">
        <f t="shared" si="1"/>
        <v>Desired</v>
      </c>
      <c r="C48" s="16">
        <f>IF(F48="","",IF(F48=0,"",SUM('Requirements survey'!B48:M48)/F48))</f>
        <v>3.8333333333333335</v>
      </c>
      <c r="D48" s="16">
        <f>IF(F48="","",COUNTIF('Requirements survey'!B48:M48,5))</f>
        <v>2</v>
      </c>
      <c r="E48" s="16">
        <f>IF(F48="","",D48+COUNTIF('Requirements survey'!B48:M48,4))</f>
        <v>4</v>
      </c>
      <c r="F48" s="16">
        <f>IF(COUNTBLANK('Requirements survey'!B48:M48)=12,"",12-COUNTBLANK('Requirements survey'!B48:M48))</f>
        <v>6</v>
      </c>
    </row>
    <row r="49" spans="1:6" ht="12.75">
      <c r="A49" t="str">
        <f>IF('Requirements survey'!A49="","",'Requirements survey'!A49)</f>
        <v>Secure login required for access</v>
      </c>
      <c r="B49" t="str">
        <f t="shared" si="1"/>
        <v>Highest priority</v>
      </c>
      <c r="C49" s="16">
        <f>IF(F49="","",IF(F49=0,"",SUM('Requirements survey'!B49:M49)/F49))</f>
        <v>4.5</v>
      </c>
      <c r="D49" s="16">
        <f>IF(F49="","",COUNTIF('Requirements survey'!B49:M49,5))</f>
        <v>4</v>
      </c>
      <c r="E49" s="16">
        <f>IF(F49="","",D49+COUNTIF('Requirements survey'!B49:M49,4))</f>
        <v>5</v>
      </c>
      <c r="F49" s="16">
        <f>IF(COUNTBLANK('Requirements survey'!B49:M49)=12,"",12-COUNTBLANK('Requirements survey'!B49:M49))</f>
        <v>6</v>
      </c>
    </row>
    <row r="50" spans="1:6" ht="12.75">
      <c r="A50" t="str">
        <f>IF('Requirements survey'!A50="","",'Requirements survey'!A50)</f>
        <v>Unique identifier for attendees</v>
      </c>
      <c r="B50" t="str">
        <f t="shared" si="1"/>
        <v>Highest priority</v>
      </c>
      <c r="C50" s="16">
        <f>IF(F50="","",IF(F50=0,"",SUM('Requirements survey'!B50:M50)/F50))</f>
        <v>5</v>
      </c>
      <c r="D50" s="16">
        <f>IF(F50="","",COUNTIF('Requirements survey'!B50:M50,5))</f>
        <v>6</v>
      </c>
      <c r="E50" s="16">
        <f>IF(F50="","",D50+COUNTIF('Requirements survey'!B50:M50,4))</f>
        <v>6</v>
      </c>
      <c r="F50" s="16">
        <f>IF(COUNTBLANK('Requirements survey'!B50:M50)=12,"",12-COUNTBLANK('Requirements survey'!B50:M50))</f>
        <v>6</v>
      </c>
    </row>
    <row r="51" spans="1:6" ht="12.75">
      <c r="A51" t="str">
        <f>IF('Requirements survey'!A51="","",'Requirements survey'!A51)</f>
        <v>Allow users to change userid, which is not their unique ID</v>
      </c>
      <c r="B51" t="str">
        <f t="shared" si="1"/>
        <v>Desired</v>
      </c>
      <c r="C51" s="16">
        <f>IF(F51="","",IF(F51=0,"",SUM('Requirements survey'!B51:M51)/F51))</f>
        <v>3</v>
      </c>
      <c r="D51" s="16">
        <f>IF(F51="","",COUNTIF('Requirements survey'!B51:M51,5))</f>
        <v>1</v>
      </c>
      <c r="E51" s="16">
        <f>IF(F51="","",D51+COUNTIF('Requirements survey'!B51:M51,4))</f>
        <v>2</v>
      </c>
      <c r="F51" s="16">
        <f>IF(COUNTBLANK('Requirements survey'!B51:M51)=12,"",12-COUNTBLANK('Requirements survey'!B51:M51))</f>
        <v>5</v>
      </c>
    </row>
    <row r="52" spans="1:6" ht="12.75">
      <c r="A52" t="str">
        <f>IF('Requirements survey'!A52="","",'Requirements survey'!A52)</f>
        <v>Allow attendee to create new account</v>
      </c>
      <c r="B52" t="str">
        <f t="shared" si="1"/>
        <v>Nice to have</v>
      </c>
      <c r="C52" s="16">
        <f>IF(F52="","",IF(F52=0,"",SUM('Requirements survey'!B52:M52)/F52))</f>
        <v>2.8</v>
      </c>
      <c r="D52" s="16">
        <f>IF(F52="","",COUNTIF('Requirements survey'!B52:M52,5))</f>
        <v>2</v>
      </c>
      <c r="E52" s="16">
        <f>IF(F52="","",D52+COUNTIF('Requirements survey'!B52:M52,4))</f>
        <v>3</v>
      </c>
      <c r="F52" s="16">
        <f>IF(COUNTBLANK('Requirements survey'!B52:M52)=12,"",12-COUNTBLANK('Requirements survey'!B52:M52))</f>
        <v>5</v>
      </c>
    </row>
    <row r="53" spans="1:6" ht="12.75">
      <c r="A53" t="str">
        <f>IF('Requirements survey'!A53="","",'Requirements survey'!A53)</f>
        <v>Allow attendee update contact information</v>
      </c>
      <c r="B53" t="str">
        <f t="shared" si="1"/>
        <v>Highest priority</v>
      </c>
      <c r="C53" s="16">
        <f>IF(F53="","",IF(F53=0,"",SUM('Requirements survey'!B53:M53)/F53))</f>
        <v>4.5</v>
      </c>
      <c r="D53" s="16">
        <f>IF(F53="","",COUNTIF('Requirements survey'!B53:M53,5))</f>
        <v>3</v>
      </c>
      <c r="E53" s="16">
        <f>IF(F53="","",D53+COUNTIF('Requirements survey'!B53:M53,4))</f>
        <v>6</v>
      </c>
      <c r="F53" s="16">
        <f>IF(COUNTBLANK('Requirements survey'!B53:M53)=12,"",12-COUNTBLANK('Requirements survey'!B53:M53))</f>
        <v>6</v>
      </c>
    </row>
    <row r="54" spans="1:6" ht="12.75">
      <c r="A54" t="str">
        <f>IF('Requirements survey'!A54="","",'Requirements survey'!A54)</f>
        <v>Display current attendee information</v>
      </c>
      <c r="B54" t="str">
        <f t="shared" si="1"/>
        <v>Desired</v>
      </c>
      <c r="C54" s="16">
        <f>IF(F54="","",IF(F54=0,"",SUM('Requirements survey'!B54:M54)/F54))</f>
        <v>3.8333333333333335</v>
      </c>
      <c r="D54" s="16">
        <f>IF(F54="","",COUNTIF('Requirements survey'!B54:M54,5))</f>
        <v>1</v>
      </c>
      <c r="E54" s="16">
        <f>IF(F54="","",D54+COUNTIF('Requirements survey'!B54:M54,4))</f>
        <v>4</v>
      </c>
      <c r="F54" s="16">
        <f>IF(COUNTBLANK('Requirements survey'!B54:M54)=12,"",12-COUNTBLANK('Requirements survey'!B54:M54))</f>
        <v>6</v>
      </c>
    </row>
    <row r="55" spans="1:6" ht="12.75">
      <c r="A55" t="str">
        <f>IF('Requirements survey'!A55="","",'Requirements survey'!A55)</f>
        <v>Specify primary group (for attendance in .18 and .19)</v>
      </c>
      <c r="B55" t="str">
        <f t="shared" si="1"/>
        <v>Highest priority</v>
      </c>
      <c r="C55" s="16">
        <f>IF(F55="","",IF(F55=0,"",SUM('Requirements survey'!B55:M55)/F55))</f>
        <v>4</v>
      </c>
      <c r="D55" s="16">
        <f>IF(F55="","",COUNTIF('Requirements survey'!B55:M55,5))</f>
        <v>1</v>
      </c>
      <c r="E55" s="16">
        <f>IF(F55="","",D55+COUNTIF('Requirements survey'!B55:M55,4))</f>
        <v>4</v>
      </c>
      <c r="F55" s="16">
        <f>IF(COUNTBLANK('Requirements survey'!B55:M55)=12,"",12-COUNTBLANK('Requirements survey'!B55:M55))</f>
        <v>5</v>
      </c>
    </row>
    <row r="56" spans="1:6" ht="12.75">
      <c r="A56" t="str">
        <f>IF('Requirements survey'!A56="","",'Requirements survey'!A56)</f>
        <v>Record AP from which the attendance is registered</v>
      </c>
      <c r="B56" t="str">
        <f t="shared" si="1"/>
        <v>Nice to have</v>
      </c>
      <c r="C56" s="16">
        <f>IF(F56="","",IF(F56=0,"",SUM('Requirements survey'!B56:M56)/F56))</f>
        <v>2.6666666666666665</v>
      </c>
      <c r="D56" s="16">
        <f>IF(F56="","",COUNTIF('Requirements survey'!B56:M56,5))</f>
        <v>0</v>
      </c>
      <c r="E56" s="16">
        <f>IF(F56="","",D56+COUNTIF('Requirements survey'!B56:M56,4))</f>
        <v>2</v>
      </c>
      <c r="F56" s="16">
        <f>IF(COUNTBLANK('Requirements survey'!B56:M56)=12,"",12-COUNTBLANK('Requirements survey'!B56:M56))</f>
        <v>3</v>
      </c>
    </row>
    <row r="57" spans="1:6" ht="12.75">
      <c r="A57" t="str">
        <f>IF('Requirements survey'!A57="","",'Requirements survey'!A57)</f>
        <v>Attendee is able to sign in for group's meeting</v>
      </c>
      <c r="B57" t="str">
        <f t="shared" si="1"/>
        <v>Desired</v>
      </c>
      <c r="C57" s="16">
        <f>IF(F57="","",IF(F57=0,"",SUM('Requirements survey'!B57:M57)/F57))</f>
        <v>3</v>
      </c>
      <c r="D57" s="16">
        <f>IF(F57="","",COUNTIF('Requirements survey'!B57:M57,5))</f>
        <v>1</v>
      </c>
      <c r="E57" s="16">
        <f>IF(F57="","",D57+COUNTIF('Requirements survey'!B57:M57,4))</f>
        <v>2</v>
      </c>
      <c r="F57" s="16">
        <f>IF(COUNTBLANK('Requirements survey'!B57:M57)=12,"",12-COUNTBLANK('Requirements survey'!B57:M57))</f>
        <v>3</v>
      </c>
    </row>
    <row r="58" spans="1:6" ht="12.75">
      <c r="A58">
        <f>IF('Requirements survey'!A58="","",'Requirements survey'!A58)</f>
      </c>
      <c r="B58">
        <f t="shared" si="1"/>
      </c>
      <c r="C58" s="16">
        <f>IF(F58="","",IF(F58=0,"",SUM('Requirements survey'!B58:M58)/F58))</f>
      </c>
      <c r="D58" s="16">
        <f>IF(F58="","",COUNTIF('Requirements survey'!B58:M58,5))</f>
      </c>
      <c r="E58" s="16">
        <f>IF(F58="","",D58+COUNTIF('Requirements survey'!B58:M58,4))</f>
      </c>
      <c r="F58">
        <f>IF(COUNTBLANK('Requirements survey'!B58:M58)=12,"",12-COUNTBLANK('Requirements survey'!B58:M58))</f>
      </c>
    </row>
    <row r="59" spans="1:6" ht="12.75">
      <c r="A59" t="str">
        <f>IF('Requirements survey'!A59="","",'Requirements survey'!A59)</f>
        <v>Misc</v>
      </c>
      <c r="B59">
        <f t="shared" si="1"/>
      </c>
      <c r="C59" s="16">
        <f>IF(F59="","",IF(F59=0,"",SUM('Requirements survey'!B59:M59)/F59))</f>
      </c>
      <c r="D59" s="16">
        <f>IF(F59="","",COUNTIF('Requirements survey'!B59:M59,5))</f>
      </c>
      <c r="E59" s="16">
        <f>IF(F59="","",D59+COUNTIF('Requirements survey'!B59:M59,4))</f>
      </c>
      <c r="F59">
        <f>IF(COUNTBLANK('Requirements survey'!B59:M59)=12,"",12-COUNTBLANK('Requirements survey'!B59:M59))</f>
      </c>
    </row>
    <row r="60" spans="1:6" ht="12.75">
      <c r="A60" t="str">
        <f>IF('Requirements survey'!A60="","",'Requirements survey'!A60)</f>
        <v>Portability</v>
      </c>
      <c r="B60" t="str">
        <f t="shared" si="1"/>
        <v>Highest priority</v>
      </c>
      <c r="C60" s="16">
        <f>IF(F60="","",IF(F60=0,"",SUM('Requirements survey'!B60:M60)/F60))</f>
        <v>4.333333333333333</v>
      </c>
      <c r="D60" s="16">
        <f>IF(F60="","",COUNTIF('Requirements survey'!B60:M60,5))</f>
        <v>3</v>
      </c>
      <c r="E60" s="16">
        <f>IF(F60="","",D60+COUNTIF('Requirements survey'!B60:M60,4))</f>
        <v>5</v>
      </c>
      <c r="F60" s="16">
        <f>IF(COUNTBLANK('Requirements survey'!B60:M60)=12,"",12-COUNTBLANK('Requirements survey'!B60:M60))</f>
        <v>6</v>
      </c>
    </row>
    <row r="61" spans="1:6" ht="12.75">
      <c r="A61" t="str">
        <f>IF('Requirements survey'!A61="","",'Requirements survey'!A61)</f>
        <v>Resilience</v>
      </c>
      <c r="B61" t="str">
        <f t="shared" si="1"/>
        <v>Highest priority</v>
      </c>
      <c r="C61" s="16">
        <f>IF(F61="","",IF(F61=0,"",SUM('Requirements survey'!B61:M61)/F61))</f>
        <v>5</v>
      </c>
      <c r="D61" s="16">
        <f>IF(F61="","",COUNTIF('Requirements survey'!B61:M61,5))</f>
        <v>6</v>
      </c>
      <c r="E61" s="16">
        <f>IF(F61="","",D61+COUNTIF('Requirements survey'!B61:M61,4))</f>
        <v>6</v>
      </c>
      <c r="F61" s="16">
        <f>IF(COUNTBLANK('Requirements survey'!B61:M61)=12,"",12-COUNTBLANK('Requirements survey'!B61:M61))</f>
        <v>6</v>
      </c>
    </row>
    <row r="62" spans="1:6" ht="12.75">
      <c r="A62" t="str">
        <f>IF('Requirements survey'!A62="","",'Requirements survey'!A62)</f>
        <v>Source code in escrow or available</v>
      </c>
      <c r="B62" t="str">
        <f t="shared" si="1"/>
        <v>Highest priority</v>
      </c>
      <c r="C62" s="16">
        <f>IF(F62="","",IF(F62=0,"",SUM('Requirements survey'!B62:M62)/F62))</f>
        <v>5</v>
      </c>
      <c r="D62" s="16">
        <f>IF(F62="","",COUNTIF('Requirements survey'!B62:M62,5))</f>
        <v>4</v>
      </c>
      <c r="E62" s="16">
        <f>IF(F62="","",D62+COUNTIF('Requirements survey'!B62:M62,4))</f>
        <v>4</v>
      </c>
      <c r="F62" s="16">
        <f>IF(COUNTBLANK('Requirements survey'!B62:M62)=12,"",12-COUNTBLANK('Requirements survey'!B62:M62))</f>
        <v>4</v>
      </c>
    </row>
    <row r="63" spans="1:6" ht="12.75">
      <c r="A63">
        <f>IF('Requirements survey'!A63="","",'Requirements survey'!A63)</f>
      </c>
      <c r="B63">
        <f aca="true" t="shared" si="2" ref="B63:B73">IF(C63="","",IF(C63&gt;4,"Highest priority",IF(C63&gt;3,"Desired","Nice to have")))</f>
      </c>
      <c r="C63" s="16">
        <f>IF(F63="","",IF(F63=0,"",SUM('Requirements survey'!B63:M63)/F63))</f>
      </c>
      <c r="D63" s="16">
        <f>IF(F63="","",COUNTIF('Requirements survey'!B63:M63,5))</f>
      </c>
      <c r="E63" s="16">
        <f>IF(F63="","",D63+COUNTIF('Requirements survey'!B63:M63,4))</f>
      </c>
      <c r="F63">
        <f>IF(COUNTBLANK('Requirements survey'!B63:M63)=12,"",12-COUNTBLANK('Requirements survey'!B63:M63))</f>
      </c>
    </row>
    <row r="64" spans="1:6" ht="12.75">
      <c r="A64">
        <f>IF('Requirements survey'!A64="","",'Requirements survey'!A64)</f>
      </c>
      <c r="B64">
        <f t="shared" si="2"/>
      </c>
      <c r="C64" s="16">
        <f>IF(F64="","",IF(F64=0,"",SUM('Requirements survey'!B64:M64)/F64))</f>
      </c>
      <c r="D64" s="16">
        <f>IF(F64="","",COUNTIF('Requirements survey'!B64:M64,5))</f>
      </c>
      <c r="E64" s="16">
        <f>IF(F64="","",D64+COUNTIF('Requirements survey'!B64:M64,4))</f>
      </c>
      <c r="F64">
        <f>IF(COUNTBLANK('Requirements survey'!B64:M64)=12,"",12-COUNTBLANK('Requirements survey'!B64:M64))</f>
      </c>
    </row>
    <row r="65" spans="1:6" ht="12.75">
      <c r="A65">
        <f>IF('Requirements survey'!A65="","",'Requirements survey'!A65)</f>
      </c>
      <c r="B65">
        <f t="shared" si="2"/>
      </c>
      <c r="C65" s="16">
        <f>IF(F65="","",IF(F65=0,"",SUM('Requirements survey'!B65:M65)/F65))</f>
      </c>
      <c r="D65" s="16">
        <f>IF(F65="","",COUNTIF('Requirements survey'!B65:M65,5))</f>
      </c>
      <c r="E65" s="16">
        <f>IF(F65="","",D65+COUNTIF('Requirements survey'!B65:M65,4))</f>
      </c>
      <c r="F65">
        <f>IF(COUNTBLANK('Requirements survey'!B65:M65)=12,"",12-COUNTBLANK('Requirements survey'!B65:M65))</f>
      </c>
    </row>
    <row r="66" spans="1:6" ht="12.75">
      <c r="A66">
        <f>IF('Requirements survey'!A66="","",'Requirements survey'!A66)</f>
      </c>
      <c r="B66">
        <f t="shared" si="2"/>
      </c>
      <c r="C66" s="16">
        <f>IF(F66="","",IF(F66=0,"",SUM('Requirements survey'!B66:M66)/F66))</f>
      </c>
      <c r="D66" s="16">
        <f>IF(F66="","",COUNTIF('Requirements survey'!B66:M66,5))</f>
      </c>
      <c r="E66" s="16">
        <f>IF(F66="","",D66+COUNTIF('Requirements survey'!B66:M66,4))</f>
      </c>
      <c r="F66">
        <f>IF(COUNTBLANK('Requirements survey'!B66:M66)=12,"",12-COUNTBLANK('Requirements survey'!B66:M66))</f>
      </c>
    </row>
    <row r="67" spans="1:6" ht="12.75">
      <c r="A67">
        <f>IF('Requirements survey'!A67="","",'Requirements survey'!A67)</f>
      </c>
      <c r="B67">
        <f t="shared" si="2"/>
      </c>
      <c r="C67" s="16">
        <f>IF(F67="","",IF(F67=0,"",SUM('Requirements survey'!B67:M67)/F67))</f>
      </c>
      <c r="D67" s="16">
        <f>IF(F67="","",COUNTIF('Requirements survey'!B67:M67,5))</f>
      </c>
      <c r="E67" s="16">
        <f>IF(F67="","",D67+COUNTIF('Requirements survey'!B67:M67,4))</f>
      </c>
      <c r="F67">
        <f>IF(COUNTBLANK('Requirements survey'!B67:M67)=12,"",12-COUNTBLANK('Requirements survey'!B67:M67))</f>
      </c>
    </row>
    <row r="68" spans="1:6" ht="12.75">
      <c r="A68">
        <f>IF('Requirements survey'!A68="","",'Requirements survey'!A68)</f>
      </c>
      <c r="B68">
        <f t="shared" si="2"/>
      </c>
      <c r="C68" s="16">
        <f>IF(F68="","",IF(F68=0,"",SUM('Requirements survey'!B68:M68)/F68))</f>
      </c>
      <c r="D68" s="16">
        <f>IF(F68="","",COUNTIF('Requirements survey'!B68:M68,5))</f>
      </c>
      <c r="E68" s="16">
        <f>IF(F68="","",D68+COUNTIF('Requirements survey'!B68:M68,4))</f>
      </c>
      <c r="F68">
        <f>IF(COUNTBLANK('Requirements survey'!B68:M68)=12,"",12-COUNTBLANK('Requirements survey'!B68:M68))</f>
      </c>
    </row>
    <row r="69" spans="1:6" ht="12.75">
      <c r="A69">
        <f>IF('Requirements survey'!A69="","",'Requirements survey'!A69)</f>
      </c>
      <c r="B69">
        <f t="shared" si="2"/>
      </c>
      <c r="C69" s="16">
        <f>IF(F69="","",IF(F69=0,"",SUM('Requirements survey'!B69:M69)/F69))</f>
      </c>
      <c r="D69" s="16">
        <f>IF(F69="","",COUNTIF('Requirements survey'!B69:M69,5))</f>
      </c>
      <c r="E69" s="16">
        <f>IF(F69="","",D69+COUNTIF('Requirements survey'!B69:M69,4))</f>
      </c>
      <c r="F69">
        <f>IF(COUNTBLANK('Requirements survey'!B69:M69)=12,"",12-COUNTBLANK('Requirements survey'!B69:M69))</f>
      </c>
    </row>
    <row r="70" spans="1:6" ht="12.75">
      <c r="A70">
        <f>IF('Requirements survey'!A70="","",'Requirements survey'!A70)</f>
      </c>
      <c r="B70">
        <f t="shared" si="2"/>
      </c>
      <c r="C70" s="16">
        <f>IF(F70="","",IF(F70=0,"",SUM('Requirements survey'!B70:M70)/F70))</f>
      </c>
      <c r="D70" s="16">
        <f>IF(F70="","",COUNTIF('Requirements survey'!B70:M70,5))</f>
      </c>
      <c r="E70" s="16">
        <f>IF(F70="","",D70+COUNTIF('Requirements survey'!B70:M70,4))</f>
      </c>
      <c r="F70">
        <f>IF(COUNTBLANK('Requirements survey'!B70:M70)=12,"",12-COUNTBLANK('Requirements survey'!B70:M70))</f>
      </c>
    </row>
    <row r="71" spans="1:6" ht="12.75">
      <c r="A71">
        <f>IF('Requirements survey'!A71="","",'Requirements survey'!A71)</f>
      </c>
      <c r="B71">
        <f t="shared" si="2"/>
      </c>
      <c r="C71" s="16">
        <f>IF(F71="","",IF(F71=0,"",SUM('Requirements survey'!B71:M71)/F71))</f>
      </c>
      <c r="D71" s="16">
        <f>IF(F71="","",COUNTIF('Requirements survey'!B71:M71,5))</f>
      </c>
      <c r="E71" s="16">
        <f>IF(F71="","",D71+COUNTIF('Requirements survey'!B71:M71,4))</f>
      </c>
      <c r="F71">
        <f>IF(COUNTBLANK('Requirements survey'!B71:M71)=12,"",12-COUNTBLANK('Requirements survey'!B71:M71))</f>
      </c>
    </row>
    <row r="72" spans="1:6" ht="12.75">
      <c r="A72">
        <f>IF('Requirements survey'!A72="","",'Requirements survey'!A72)</f>
      </c>
      <c r="B72">
        <f t="shared" si="2"/>
      </c>
      <c r="C72" s="16">
        <f>IF(F72="","",IF(F72=0,"",SUM('Requirements survey'!B72:M72)/F72))</f>
      </c>
      <c r="D72" s="16">
        <f>IF(F72="","",COUNTIF('Requirements survey'!B72:M72,5))</f>
      </c>
      <c r="E72" s="16">
        <f>IF(F72="","",D72+COUNTIF('Requirements survey'!B72:M72,4))</f>
      </c>
      <c r="F72">
        <f>IF(COUNTBLANK('Requirements survey'!B72:M72)=12,"",12-COUNTBLANK('Requirements survey'!B72:M72))</f>
      </c>
    </row>
    <row r="73" spans="1:6" ht="12.75">
      <c r="A73">
        <f>IF('Requirements survey'!A73="","",'Requirements survey'!A73)</f>
      </c>
      <c r="B73">
        <f t="shared" si="2"/>
      </c>
      <c r="C73" s="16">
        <f>IF(F73="","",IF(F73=0,"",SUM('Requirements survey'!B73:M73)/F73))</f>
      </c>
      <c r="D73" s="16">
        <f>IF(F73="","",COUNTIF('Requirements survey'!B73:M73,5))</f>
      </c>
      <c r="E73" s="16">
        <f>IF(F73="","",D73+COUNTIF('Requirements survey'!B73:M73,4))</f>
      </c>
      <c r="F73">
        <f>IF(COUNTBLANK('Requirements survey'!B73:M73)=12,"",12-COUNTBLANK('Requirements survey'!B73:M73))</f>
      </c>
    </row>
  </sheetData>
  <sheetProtection/>
  <printOptions/>
  <pageMargins left="0.5" right="0.5" top="0.7666666666666667" bottom="0.7652777777777777" header="0.5" footer="0.5"/>
  <pageSetup fitToHeight="1" fitToWidth="1" horizontalDpi="300" verticalDpi="300" orientation="landscape"/>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csahr</cp:lastModifiedBy>
  <dcterms:created xsi:type="dcterms:W3CDTF">2008-10-13T17:24:41Z</dcterms:created>
  <dcterms:modified xsi:type="dcterms:W3CDTF">2008-11-07T16:10:07Z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