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8700" activeTab="0"/>
  </bookViews>
  <sheets>
    <sheet name="Agenda-A-1" sheetId="1" r:id="rId1"/>
    <sheet name="AudioVisual" sheetId="2" r:id="rId2"/>
  </sheets>
  <definedNames>
    <definedName name="all">#REF!</definedName>
    <definedName name="circular">#REF!</definedName>
    <definedName name="_xlnm.Print_Area" localSheetId="0">'Agenda-A-1'!$A$1:$G$276</definedName>
    <definedName name="_xlnm.Print_Titles" localSheetId="1">'AudioVisual'!$1:$2</definedName>
    <definedName name="Z_E764EE67_CA44_4B34_823D_893379A920B1_.wvu.Cols" localSheetId="0" hidden="1">'Agenda-A-1'!$H:$H</definedName>
    <definedName name="Z_E764EE67_CA44_4B34_823D_893379A920B1_.wvu.Cols" localSheetId="1" hidden="1">'AudioVisual'!$T:$U</definedName>
    <definedName name="Z_E764EE67_CA44_4B34_823D_893379A920B1_.wvu.FilterData" localSheetId="0" hidden="1">'Agenda-A-1'!$C$1:$C$343</definedName>
    <definedName name="Z_E764EE67_CA44_4B34_823D_893379A920B1_.wvu.PrintArea" localSheetId="0" hidden="1">'Agenda-A-1'!$A$1:$G$276</definedName>
    <definedName name="Z_E764EE67_CA44_4B34_823D_893379A920B1_.wvu.PrintArea" localSheetId="1" hidden="1">'AudioVisual'!$A$1:$T$179</definedName>
    <definedName name="Z_E764EE67_CA44_4B34_823D_893379A920B1_.wvu.PrintTitles" localSheetId="1" hidden="1">'AudioVisual'!$1:$2</definedName>
    <definedName name="Z_E764EE67_CA44_4B34_823D_893379A920B1_.wvu.Rows" localSheetId="0" hidden="1">'Agenda-A-1'!$6:$7,'Agenda-A-1'!$13:$13,'Agenda-A-1'!$21:$21</definedName>
    <definedName name="Z_F37DB0C0_D2D7_11D5_950B_0030AB07C715_.wvu.Cols" localSheetId="0" hidden="1">'Agenda-A-1'!$H:$H</definedName>
    <definedName name="Z_F37DB0C0_D2D7_11D5_950B_0030AB07C715_.wvu.Cols" localSheetId="1" hidden="1">'AudioVisual'!$T:$U</definedName>
    <definedName name="Z_F37DB0C0_D2D7_11D5_950B_0030AB07C715_.wvu.FilterData" localSheetId="0" hidden="1">'Agenda-A-1'!$C$1:$C$343</definedName>
    <definedName name="Z_F37DB0C0_D2D7_11D5_950B_0030AB07C715_.wvu.PrintArea" localSheetId="0" hidden="1">'Agenda-A-1'!$A$1:$G$276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<sst xmlns="http://schemas.openxmlformats.org/spreadsheetml/2006/main" count="587" uniqueCount="262">
  <si>
    <t>10:30a-5:30p</t>
  </si>
  <si>
    <t>7-8:30p</t>
  </si>
  <si>
    <t xml:space="preserve">802.16  WirelessMAN WG Closing Plenary </t>
  </si>
  <si>
    <t>FC   =   Flipchart with Markers</t>
  </si>
  <si>
    <t>Time:</t>
  </si>
  <si>
    <t>Style: </t>
  </si>
  <si>
    <t>Room:   </t>
  </si>
  <si>
    <t>1-6p</t>
  </si>
  <si>
    <t>802.17  RPR (Alliance)</t>
  </si>
  <si>
    <t>802.11/.15  Joint Leadership Meeting</t>
  </si>
  <si>
    <t>802.15  Advisory Committee Meeting</t>
  </si>
  <si>
    <t>802.11  WG Chair’s Meeting</t>
  </si>
  <si>
    <t>802.17  RPR (Terms &amp; Definition Ad Hoc)</t>
  </si>
  <si>
    <t>8-10:30a</t>
  </si>
  <si>
    <t>802.0    Executive Committee</t>
  </si>
  <si>
    <t>8:30-11a</t>
  </si>
  <si>
    <t>802.17  RPR (Objectives Wording Mtg)</t>
  </si>
  <si>
    <t>802.17  RPR (Ad Hoc Meetings)</t>
  </si>
  <si>
    <t>11a-12n</t>
  </si>
  <si>
    <t>IEEE 802 Opening Plenary</t>
  </si>
  <si>
    <t>1-5p</t>
  </si>
  <si>
    <t>802.1    HILI WG Plenary</t>
  </si>
  <si>
    <t>802.17  RPR Plenary</t>
  </si>
  <si>
    <t>1-10p</t>
  </si>
  <si>
    <t>802.0    Executive Sub-Committees</t>
  </si>
  <si>
    <t>802.11  R-REG</t>
  </si>
  <si>
    <t>802.11  TGG</t>
  </si>
  <si>
    <t>802.15  TG1</t>
  </si>
  <si>
    <t>802.15  TG3</t>
  </si>
  <si>
    <t>802.15  TG4</t>
  </si>
  <si>
    <t>3:30-9:30p</t>
  </si>
  <si>
    <t>802.11  TGH</t>
  </si>
  <si>
    <t>802.11  TGE (QoS)</t>
  </si>
  <si>
    <t>802.11  5GSG</t>
  </si>
  <si>
    <t>802.17  RPR (Performance Ad Hoc)</t>
  </si>
  <si>
    <t>8-9:30p</t>
  </si>
  <si>
    <t>8a-5:30p</t>
  </si>
  <si>
    <t>802.15  TG2</t>
  </si>
  <si>
    <t>802.1    HILI</t>
  </si>
  <si>
    <t>802.11/802.15  PC</t>
  </si>
  <si>
    <t>802.11  TGF</t>
  </si>
  <si>
    <t>802.11  TGI (SEC)</t>
  </si>
  <si>
    <t>1-5:30p</t>
  </si>
  <si>
    <t>802.17  RPR Performance Committee</t>
  </si>
  <si>
    <t>802.17  RPR (Terms &amp; Definition Adhoc)</t>
  </si>
  <si>
    <t>802.11  WLAN Full Working Group</t>
  </si>
  <si>
    <t>802.15  WPAN Full Working Group</t>
  </si>
  <si>
    <t>6:30-9p</t>
  </si>
  <si>
    <t>802  Social Reception</t>
  </si>
  <si>
    <t>802.17  RPR (Performance Committee)</t>
  </si>
  <si>
    <t>802.11  Chairs Meeting</t>
  </si>
  <si>
    <t>10:30a-3p</t>
  </si>
  <si>
    <t>1-9:30p</t>
  </si>
  <si>
    <t>8-9a</t>
  </si>
  <si>
    <t>802.15  WPAN Closing Plenary</t>
  </si>
  <si>
    <t>802.11  WLAN Closing Plenary</t>
  </si>
  <si>
    <t>802.17  RPR Closing Plenary</t>
  </si>
  <si>
    <t>9:30a-12n</t>
  </si>
  <si>
    <t>3-7p</t>
  </si>
  <si>
    <t>WM =   Wireless Microphone</t>
  </si>
  <si>
    <t>Date:</t>
  </si>
  <si>
    <t>Tax</t>
  </si>
  <si>
    <t xml:space="preserve"> </t>
  </si>
  <si>
    <t>No. of </t>
  </si>
  <si>
    <t>Meeting </t>
  </si>
  <si>
    <t xml:space="preserve">Group:                                                          </t>
  </si>
  <si>
    <t>People:</t>
  </si>
  <si>
    <t>Sun</t>
  </si>
  <si>
    <t>4:30-5:30p</t>
  </si>
  <si>
    <t>6:30-9:30p</t>
  </si>
  <si>
    <t>Mon</t>
  </si>
  <si>
    <t>8-10a</t>
  </si>
  <si>
    <t>9-11a</t>
  </si>
  <si>
    <t>10:30a-12n</t>
  </si>
  <si>
    <t>1-3p</t>
  </si>
  <si>
    <t>802.16  WirelessMAN WG Opening Plenary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</si>
  <si>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</si>
  <si>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</si>
  <si>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</si>
  <si>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</si>
  <si>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</si>
  <si>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</si>
  <si>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</si>
  <si>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</si>
  <si>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</si>
  <si>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SP    =   Speaker Phone for BR setup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</si>
  <si>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</si>
  <si>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</si>
  <si>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</si>
  <si>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</si>
  <si>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</si>
  <si>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</si>
  <si>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</si>
  <si>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</si>
  <si>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</si>
  <si>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</si>
  <si>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</si>
  <si>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</si>
  <si>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</si>
  <si>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</si>
  <si>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</si>
  <si>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</si>
  <si>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</si>
  <si>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</si>
  <si>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</si>
  <si>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</si>
  <si>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</si>
  <si>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</si>
  <si>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</si>
  <si>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</si>
  <si>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</si>
  <si>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Name of Group First Using Meeting Space</t>
  </si>
  <si>
    <t>See special set up.</t>
  </si>
  <si>
    <t>mixer</t>
  </si>
  <si>
    <t>Less Discount</t>
  </si>
  <si>
    <t>cable</t>
  </si>
  <si>
    <t>REC</t>
  </si>
  <si>
    <t>2:30-4:30p</t>
  </si>
  <si>
    <t>6:30-11p</t>
  </si>
  <si>
    <t>LCD#</t>
  </si>
  <si>
    <t>SR+HT</t>
  </si>
  <si>
    <t>BR</t>
  </si>
  <si>
    <t>SR+HT+HM</t>
  </si>
  <si>
    <t>SR+HM+HT</t>
  </si>
  <si>
    <t>REC  =  Reception</t>
  </si>
  <si>
    <t>TBA  =  To Be Announced</t>
  </si>
  <si>
    <t>RR  =  Rounds</t>
  </si>
  <si>
    <t>LCD =  PC Screen Projector &amp; Screen  (=&gt;SVGA, =&gt;500 lumens)</t>
  </si>
  <si>
    <r>
      <t xml:space="preserve">Tutorial #2 </t>
    </r>
    <r>
      <rPr>
        <sz val="10"/>
        <rFont val="Arial"/>
        <family val="2"/>
      </rPr>
      <t xml:space="preserve"> TBA</t>
    </r>
  </si>
  <si>
    <r>
      <t xml:space="preserve">Tutorial #3 </t>
    </r>
    <r>
      <rPr>
        <sz val="10"/>
        <rFont val="Arial"/>
        <family val="2"/>
      </rPr>
      <t xml:space="preserve"> TBA</t>
    </r>
  </si>
  <si>
    <r>
      <t xml:space="preserve">Tutorial #4 </t>
    </r>
    <r>
      <rPr>
        <sz val="10"/>
        <rFont val="Arial"/>
        <family val="2"/>
      </rPr>
      <t xml:space="preserve"> TBA</t>
    </r>
  </si>
  <si>
    <t>802.0    Executive Sub-Committee</t>
  </si>
  <si>
    <t>1 MR: SR-50</t>
  </si>
  <si>
    <t xml:space="preserve">5 MRS: </t>
  </si>
  <si>
    <t>802.3#2</t>
  </si>
  <si>
    <t>802.3#3</t>
  </si>
  <si>
    <t>802.3#4</t>
  </si>
  <si>
    <t>802.3#5</t>
  </si>
  <si>
    <t>1 MR: SR-300/125</t>
  </si>
  <si>
    <t>1 MR: SR-50 (33)</t>
  </si>
  <si>
    <t>1 MR: SR-250 (150)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</si>
  <si>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</si>
  <si>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</si>
  <si>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</si>
  <si>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</si>
  <si>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</si>
  <si>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</si>
  <si>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</si>
  <si>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</si>
  <si>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</si>
  <si>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1 MR: BR-15</t>
  </si>
  <si>
    <t>802.17#1</t>
  </si>
  <si>
    <t>802.17#2</t>
  </si>
  <si>
    <t>802.17#3</t>
  </si>
  <si>
    <t>1 MR: SR-150</t>
  </si>
  <si>
    <t>1 MR: BR-10</t>
  </si>
  <si>
    <t>1 MR: BR-12</t>
  </si>
  <si>
    <t>802.0 Exec</t>
  </si>
  <si>
    <t>5 MRS:</t>
  </si>
  <si>
    <t>802.0 Ex Sub</t>
  </si>
  <si>
    <t>802.0 Tutor.</t>
  </si>
  <si>
    <t>802.0 Social</t>
  </si>
  <si>
    <t>802.0 CoEX</t>
  </si>
  <si>
    <t>1 MR: 18US+70TH</t>
  </si>
  <si>
    <t>1 MR-SR-250</t>
  </si>
  <si>
    <t>1 MR-SR-50</t>
  </si>
  <si>
    <t>1 MR-REC-800</t>
  </si>
  <si>
    <t>1 MR: BR-12 (includes RAC)</t>
  </si>
  <si>
    <t>6 MRS:</t>
  </si>
  <si>
    <t>802.16#1</t>
  </si>
  <si>
    <t>802.16#2</t>
  </si>
  <si>
    <t>802.16#3</t>
  </si>
  <si>
    <t>802.16#4</t>
  </si>
  <si>
    <t>802.16#5</t>
  </si>
  <si>
    <t>802.16#6</t>
  </si>
  <si>
    <t>1 MR: SR-120</t>
  </si>
  <si>
    <t>1 MR: SR-30</t>
  </si>
  <si>
    <t>802.11#1</t>
  </si>
  <si>
    <t>802.11#2</t>
  </si>
  <si>
    <t>802.11#3</t>
  </si>
  <si>
    <t>802.11#4</t>
  </si>
  <si>
    <t>802.11#6</t>
  </si>
  <si>
    <t>802.11#5</t>
  </si>
  <si>
    <t>1 MR: SR-300/200</t>
  </si>
  <si>
    <t>1 MR: SR-100</t>
  </si>
  <si>
    <t>Meeting Specs of Each Individual Working Group: (Estimated Only)</t>
  </si>
  <si>
    <t>IEEE 802 Key:</t>
  </si>
  <si>
    <t>OH = Overhead Projector &amp; Screen</t>
  </si>
  <si>
    <t>US = U-Shaped</t>
  </si>
  <si>
    <t>HI = High Intensity OH &amp; Screen</t>
  </si>
  <si>
    <t>HT = High Table with Power Strip</t>
  </si>
  <si>
    <t>PD = Podium with Microphone</t>
  </si>
  <si>
    <t>HM = Hand Microphone</t>
  </si>
  <si>
    <t>SR = Schoolroom</t>
  </si>
  <si>
    <t>BR = Boardroom</t>
  </si>
  <si>
    <t>TH = Theater</t>
  </si>
  <si>
    <t>XC = Extra Chairs</t>
  </si>
  <si>
    <t>802.11  TGI</t>
  </si>
  <si>
    <t>802.11 5GSG</t>
  </si>
  <si>
    <t>5:30-6:30p</t>
  </si>
  <si>
    <t>802 COEX</t>
  </si>
  <si>
    <t>802 R-REG</t>
  </si>
  <si>
    <t>802.16  WirelessMAN TG3/4 PHY</t>
  </si>
  <si>
    <t>802.16  WirelessMAN TG2</t>
  </si>
  <si>
    <t>802.16  WirelessMAN TG3/4 MAC</t>
  </si>
  <si>
    <t>802.17  RPR #1</t>
  </si>
  <si>
    <t>802.17  RPR #2</t>
  </si>
  <si>
    <t>Joint 11/15 BoF on LLC</t>
  </si>
  <si>
    <t>802.11 Joint R-REG/5GSG</t>
  </si>
  <si>
    <t>802.11  Joint R-REG/TGG</t>
  </si>
  <si>
    <t>8a-3p</t>
  </si>
  <si>
    <t>US+OH</t>
  </si>
  <si>
    <t>802.3    CSMA/CD WG Opening Plenary</t>
  </si>
  <si>
    <t>802.3  CSMA/CD –EFM Opening Plenary</t>
  </si>
  <si>
    <t>802.3    CSMA/CD - (EFM EPON)</t>
  </si>
  <si>
    <t>802.3    CSMA/CD - (DTE Power)</t>
  </si>
  <si>
    <t>802.3  CSMA/CD - (DTE Power)</t>
  </si>
  <si>
    <t>802.3  CSMA/CD - (10G Closing Plenary)</t>
  </si>
  <si>
    <t>802.3  CSMA/CD - (EFM Closing Plenary)</t>
  </si>
  <si>
    <t>802.3    CSMA/CD WG Closing Plenary</t>
  </si>
  <si>
    <t xml:space="preserve">8:30a-6p </t>
  </si>
  <si>
    <t>SR+HM+PD+HT</t>
  </si>
  <si>
    <t>SR+HT+HM+PD</t>
  </si>
  <si>
    <t>SR+PD+HT+HM</t>
  </si>
  <si>
    <t>SR+HM+HT+PD</t>
  </si>
  <si>
    <t>SR+HT+PD+HM</t>
  </si>
  <si>
    <t>802.11/802.15 Joint Opening Plenary</t>
  </si>
  <si>
    <t>18US+70TH</t>
  </si>
  <si>
    <t>802.3  CSMA/CD –10G(ae) Opening Plenary</t>
  </si>
  <si>
    <t>802.3    CSMA/CD (10G-Breakout #1)</t>
  </si>
  <si>
    <t>802.3    CSMA/CD (10G-Breakout #2)</t>
  </si>
  <si>
    <t>802.3    CSMA/CD (10G-Breakout #3)</t>
  </si>
  <si>
    <t>6-11p</t>
  </si>
  <si>
    <t>802.3    CSMA/CD - (EFM OAM)</t>
  </si>
  <si>
    <t>802.3    CSMA/CD - (EFM Copper)</t>
  </si>
  <si>
    <t>802.3    CSMA/CD - (EFM Fiber Optics)</t>
  </si>
  <si>
    <t>Use equipment from previous meeting.</t>
  </si>
  <si>
    <t>7:30-9p</t>
  </si>
  <si>
    <t>7:30-9:30p</t>
  </si>
  <si>
    <t>802.15 TG3</t>
  </si>
  <si>
    <t>802.17  RPR (Study Groups)</t>
  </si>
  <si>
    <t>400-600</t>
  </si>
  <si>
    <t>802.16  WirelessMAN (Editor's Mtg)</t>
  </si>
  <si>
    <t>802.3 CSMA/CD (10G-Editor's Mtg)</t>
  </si>
  <si>
    <t>802.0    RAC Meeting</t>
  </si>
  <si>
    <t>US+HT</t>
  </si>
  <si>
    <t xml:space="preserve">802.16  WirelessMAN TG3/4 </t>
  </si>
  <si>
    <t>BR+XC</t>
  </si>
  <si>
    <t xml:space="preserve"> Zigsbee</t>
  </si>
  <si>
    <t>WMA Mtg</t>
  </si>
  <si>
    <t>~</t>
  </si>
  <si>
    <t>SR+HM+PD+HT+OH</t>
  </si>
  <si>
    <t>20+16</t>
  </si>
  <si>
    <t>SR+PD+HT+HM+OH</t>
  </si>
  <si>
    <t>Special Set up</t>
  </si>
  <si>
    <t>802.3    CSMA/CD (Clause 52)</t>
  </si>
  <si>
    <t>802.11 TGE (QoS)</t>
  </si>
  <si>
    <t>802 Registration Office:   ___________ -  Hours:  Sun 5-9p,   Mon-Fri:  8a-5p</t>
  </si>
  <si>
    <t>802 Registration Desk:  ____________-  Hours:  Sun 5-9p,   Mon-Thu:  8a-5p</t>
  </si>
  <si>
    <t>Technical Plenary (TBA)</t>
  </si>
  <si>
    <t>802.11  TGH (Joint mtg with 802 R-Reg)</t>
  </si>
  <si>
    <r>
      <t xml:space="preserve">Tutorial #1 </t>
    </r>
    <r>
      <rPr>
        <sz val="10"/>
        <rFont val="Arial"/>
        <family val="2"/>
      </rPr>
      <t xml:space="preserve"> …TBA booked by P. Nikolich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</si>
</sst>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m/d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8" xfId="0" applyNumberFormat="1" applyFont="1" applyFill="1" applyBorder="1" applyAlignment="1">
      <alignment horizontal="right" vertical="top" wrapText="1"/>
    </xf>
    <xf numFmtId="181" fontId="8" fillId="0" borderId="3" xfId="0" applyNumberFormat="1" applyFont="1" applyFill="1" applyBorder="1" applyAlignment="1">
      <alignment vertical="top" wrapText="1"/>
    </xf>
    <xf numFmtId="16" fontId="7" fillId="0" borderId="4" xfId="0" applyNumberFormat="1" applyFont="1" applyFill="1" applyBorder="1" applyAlignment="1">
      <alignment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181" fontId="8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9" xfId="0" applyNumberFormat="1" applyFont="1" applyFill="1" applyBorder="1" applyAlignment="1">
      <alignment horizontal="right" vertical="top" wrapText="1"/>
    </xf>
    <xf numFmtId="16" fontId="7" fillId="0" borderId="3" xfId="0" applyNumberFormat="1" applyFont="1" applyFill="1" applyBorder="1" applyAlignment="1">
      <alignment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8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7" fillId="0" borderId="10" xfId="0" applyNumberFormat="1" applyFont="1" applyBorder="1" applyAlignment="1">
      <alignment horizontal="right" vertical="top" wrapText="1"/>
    </xf>
    <xf numFmtId="179" fontId="8" fillId="2" borderId="8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" fontId="7" fillId="0" borderId="3" xfId="0" applyNumberFormat="1" applyFont="1" applyFill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1" fontId="7" fillId="0" borderId="5" xfId="0" applyNumberFormat="1" applyFont="1" applyBorder="1" applyAlignment="1">
      <alignment horizontal="right" vertical="top" wrapText="1"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"/>
  <sheetViews>
    <sheetView tabSelected="1" zoomScaleSheetLayoutView="100" workbookViewId="0" topLeftCell="A1">
      <selection activeCell="A15" sqref="A15"/>
    </sheetView>
  </sheetViews>
  <sheetFormatPr defaultColWidth="9.140625" defaultRowHeight="12.75" outlineLevelRow="1" outlineLevelCol="2"/>
  <cols>
    <col min="1" max="1" width="9.421875" style="4" customWidth="1" outlineLevel="1"/>
    <col min="2" max="2" width="11.7109375" style="2" customWidth="1" outlineLevel="1"/>
    <col min="3" max="3" width="49.00390625" style="2" customWidth="1" outlineLevel="1"/>
    <col min="4" max="4" width="20.7109375" style="2" customWidth="1" outlineLevel="2"/>
    <col min="5" max="5" width="6.00390625" style="55" hidden="1" customWidth="1" outlineLevel="2"/>
    <col min="6" max="6" width="8.8515625" style="55" customWidth="1" outlineLevel="2"/>
    <col min="7" max="7" width="20.28125" style="3" customWidth="1" outlineLevel="1"/>
    <col min="8" max="8" width="16.57421875" style="2" hidden="1" customWidth="1"/>
    <col min="9" max="13" width="9.140625" style="2" customWidth="1"/>
    <col min="14" max="14" width="9.57421875" style="2" bestFit="1" customWidth="1"/>
    <col min="15" max="16384" width="9.140625" style="2" customWidth="1"/>
  </cols>
  <sheetData>
    <row r="1" spans="3:7" ht="12.75">
      <c r="C1" s="9" t="s">
        <v>257</v>
      </c>
      <c r="G1" s="2"/>
    </row>
    <row r="2" spans="3:7" ht="12.75">
      <c r="C2" s="9" t="s">
        <v>258</v>
      </c>
      <c r="G2" s="2"/>
    </row>
    <row r="3" spans="6:7" ht="12.75">
      <c r="F3" s="56" t="s">
        <v>63</v>
      </c>
      <c r="G3" s="10" t="s">
        <v>64</v>
      </c>
    </row>
    <row r="4" spans="1:7" s="10" customFormat="1" ht="12.75">
      <c r="A4" s="6" t="s">
        <v>60</v>
      </c>
      <c r="B4" s="6" t="s">
        <v>4</v>
      </c>
      <c r="C4" s="7" t="s">
        <v>65</v>
      </c>
      <c r="D4" s="6" t="s">
        <v>5</v>
      </c>
      <c r="E4" s="57" t="s">
        <v>119</v>
      </c>
      <c r="F4" s="57" t="s">
        <v>66</v>
      </c>
      <c r="G4" s="7" t="s">
        <v>6</v>
      </c>
    </row>
    <row r="5" spans="1:7" s="10" customFormat="1" ht="12.75">
      <c r="A5" s="6"/>
      <c r="B5" s="6"/>
      <c r="C5" s="7"/>
      <c r="D5" s="6"/>
      <c r="E5" s="57"/>
      <c r="F5" s="57"/>
      <c r="G5" s="7"/>
    </row>
    <row r="6" spans="1:7" ht="12.75" outlineLevel="1">
      <c r="A6" s="9"/>
      <c r="B6" s="2" t="s">
        <v>7</v>
      </c>
      <c r="C6" s="2" t="s">
        <v>8</v>
      </c>
      <c r="D6" s="2" t="s">
        <v>120</v>
      </c>
      <c r="E6" s="55">
        <v>22</v>
      </c>
      <c r="F6" s="55">
        <v>50</v>
      </c>
      <c r="G6" s="76"/>
    </row>
    <row r="7" spans="1:7" ht="12.75" outlineLevel="1">
      <c r="A7" s="68"/>
      <c r="B7" s="2" t="s">
        <v>117</v>
      </c>
      <c r="C7" s="2" t="s">
        <v>248</v>
      </c>
      <c r="D7" s="2" t="s">
        <v>120</v>
      </c>
      <c r="E7" s="55">
        <v>17</v>
      </c>
      <c r="F7" s="55">
        <v>50</v>
      </c>
      <c r="G7" s="76"/>
    </row>
    <row r="8" spans="1:7" ht="12.75">
      <c r="A8" s="9" t="s">
        <v>67</v>
      </c>
      <c r="B8" s="2" t="s">
        <v>68</v>
      </c>
      <c r="C8" s="2" t="s">
        <v>9</v>
      </c>
      <c r="D8" s="2" t="s">
        <v>247</v>
      </c>
      <c r="E8" s="55">
        <v>11</v>
      </c>
      <c r="F8" s="55">
        <v>16</v>
      </c>
      <c r="G8" s="2"/>
    </row>
    <row r="9" spans="1:7" ht="12.75">
      <c r="A9" s="68">
        <v>37325</v>
      </c>
      <c r="B9" s="2" t="s">
        <v>199</v>
      </c>
      <c r="C9" s="2" t="s">
        <v>10</v>
      </c>
      <c r="D9" s="2" t="s">
        <v>247</v>
      </c>
      <c r="E9" s="55">
        <v>11</v>
      </c>
      <c r="F9" s="55">
        <v>16</v>
      </c>
      <c r="G9" s="2"/>
    </row>
    <row r="10" spans="1:7" ht="12.75">
      <c r="A10" s="4">
        <v>2002</v>
      </c>
      <c r="B10" s="2" t="s">
        <v>69</v>
      </c>
      <c r="C10" s="2" t="s">
        <v>11</v>
      </c>
      <c r="D10" s="2" t="s">
        <v>245</v>
      </c>
      <c r="E10" s="55">
        <v>21</v>
      </c>
      <c r="F10" s="55">
        <v>35</v>
      </c>
      <c r="G10" s="2"/>
    </row>
    <row r="11" spans="2:7" ht="12.75">
      <c r="B11" s="54" t="s">
        <v>110</v>
      </c>
      <c r="C11" s="54" t="s">
        <v>131</v>
      </c>
      <c r="D11" s="54" t="s">
        <v>121</v>
      </c>
      <c r="E11" s="58">
        <v>15</v>
      </c>
      <c r="F11" s="58">
        <v>12</v>
      </c>
      <c r="G11" s="54"/>
    </row>
    <row r="12" spans="2:7" ht="12.75">
      <c r="B12" s="2" t="s">
        <v>62</v>
      </c>
      <c r="C12" s="2" t="s">
        <v>12</v>
      </c>
      <c r="D12" s="2" t="s">
        <v>120</v>
      </c>
      <c r="E12" s="55">
        <v>22</v>
      </c>
      <c r="F12" s="55">
        <v>50</v>
      </c>
      <c r="G12" s="2"/>
    </row>
    <row r="13" spans="2:7" ht="12.75" outlineLevel="1">
      <c r="B13" s="2" t="s">
        <v>238</v>
      </c>
      <c r="C13" s="2" t="s">
        <v>249</v>
      </c>
      <c r="D13" s="2" t="s">
        <v>121</v>
      </c>
      <c r="E13" s="55">
        <v>9</v>
      </c>
      <c r="F13" s="55">
        <v>15</v>
      </c>
      <c r="G13" s="2"/>
    </row>
    <row r="14" ht="12.75">
      <c r="G14" s="2"/>
    </row>
    <row r="15" spans="1:7" ht="12.75">
      <c r="A15" s="9" t="s">
        <v>70</v>
      </c>
      <c r="B15" s="2" t="s">
        <v>13</v>
      </c>
      <c r="C15" s="75" t="s">
        <v>14</v>
      </c>
      <c r="D15" s="2" t="s">
        <v>227</v>
      </c>
      <c r="E15" s="55">
        <v>6</v>
      </c>
      <c r="F15" s="55">
        <v>88</v>
      </c>
      <c r="G15" s="2"/>
    </row>
    <row r="16" spans="1:7" ht="12.75">
      <c r="A16" s="68">
        <v>37326</v>
      </c>
      <c r="B16" s="2" t="s">
        <v>82</v>
      </c>
      <c r="C16" s="76" t="s">
        <v>239</v>
      </c>
      <c r="D16" s="2" t="s">
        <v>120</v>
      </c>
      <c r="E16" s="55">
        <v>17</v>
      </c>
      <c r="F16" s="55">
        <v>50</v>
      </c>
      <c r="G16" s="2"/>
    </row>
    <row r="17" spans="1:7" ht="12.75">
      <c r="A17" s="4">
        <v>2002</v>
      </c>
      <c r="B17" s="2" t="s">
        <v>15</v>
      </c>
      <c r="C17" s="2" t="s">
        <v>16</v>
      </c>
      <c r="D17" s="2" t="s">
        <v>120</v>
      </c>
      <c r="E17" s="55">
        <v>13</v>
      </c>
      <c r="F17" s="55">
        <v>50</v>
      </c>
      <c r="G17" s="2"/>
    </row>
    <row r="18" ht="12.75">
      <c r="G18" s="2"/>
    </row>
    <row r="19" spans="2:7" ht="12.75">
      <c r="B19" s="2" t="s">
        <v>220</v>
      </c>
      <c r="C19" s="2" t="s">
        <v>17</v>
      </c>
      <c r="D19" s="2" t="s">
        <v>121</v>
      </c>
      <c r="E19" s="55">
        <v>10</v>
      </c>
      <c r="F19" s="55">
        <v>12</v>
      </c>
      <c r="G19" s="105"/>
    </row>
    <row r="20" ht="12.75">
      <c r="G20" s="2"/>
    </row>
    <row r="21" spans="2:7" ht="12.75" outlineLevel="1">
      <c r="B21" s="2" t="s">
        <v>72</v>
      </c>
      <c r="C21" s="2" t="s">
        <v>240</v>
      </c>
      <c r="D21" s="2" t="s">
        <v>222</v>
      </c>
      <c r="E21" s="55">
        <v>22</v>
      </c>
      <c r="F21" s="55">
        <v>150</v>
      </c>
      <c r="G21" s="2"/>
    </row>
    <row r="22" ht="12.75">
      <c r="G22" s="2"/>
    </row>
    <row r="23" spans="2:7" ht="12.75">
      <c r="B23" s="2" t="s">
        <v>18</v>
      </c>
      <c r="C23" s="10" t="s">
        <v>19</v>
      </c>
      <c r="D23" s="2" t="s">
        <v>223</v>
      </c>
      <c r="E23" s="55" t="s">
        <v>252</v>
      </c>
      <c r="F23" s="55">
        <v>600</v>
      </c>
      <c r="G23" s="2"/>
    </row>
    <row r="24" ht="12.75">
      <c r="G24" s="2"/>
    </row>
    <row r="25" spans="2:7" ht="12.75">
      <c r="B25" s="2" t="s">
        <v>74</v>
      </c>
      <c r="C25" s="2" t="s">
        <v>226</v>
      </c>
      <c r="D25" s="2" t="s">
        <v>222</v>
      </c>
      <c r="E25" s="55">
        <v>20</v>
      </c>
      <c r="F25" s="55">
        <v>400</v>
      </c>
      <c r="G25" s="2"/>
    </row>
    <row r="26" spans="1:7" ht="12.75">
      <c r="A26" s="4" t="s">
        <v>62</v>
      </c>
      <c r="C26" s="2" t="s">
        <v>75</v>
      </c>
      <c r="D26" s="2" t="s">
        <v>224</v>
      </c>
      <c r="E26" s="55">
        <v>6</v>
      </c>
      <c r="F26" s="55">
        <v>120</v>
      </c>
      <c r="G26" s="2"/>
    </row>
    <row r="27" spans="2:7" ht="12.75">
      <c r="B27" s="2" t="s">
        <v>20</v>
      </c>
      <c r="C27" s="2" t="s">
        <v>21</v>
      </c>
      <c r="D27" s="2" t="s">
        <v>211</v>
      </c>
      <c r="E27" s="55">
        <v>1</v>
      </c>
      <c r="F27" s="55">
        <v>35</v>
      </c>
      <c r="G27" s="2"/>
    </row>
    <row r="28" spans="3:7" ht="12.75">
      <c r="C28" s="2" t="s">
        <v>212</v>
      </c>
      <c r="D28" s="105" t="s">
        <v>251</v>
      </c>
      <c r="E28" s="55">
        <v>19</v>
      </c>
      <c r="F28" s="55">
        <v>300</v>
      </c>
      <c r="G28" s="10"/>
    </row>
    <row r="29" spans="2:7" ht="12.75">
      <c r="B29" s="2" t="s">
        <v>62</v>
      </c>
      <c r="C29" s="2" t="s">
        <v>22</v>
      </c>
      <c r="D29" s="2" t="s">
        <v>120</v>
      </c>
      <c r="E29" s="55">
        <v>22</v>
      </c>
      <c r="F29" s="55">
        <v>150</v>
      </c>
      <c r="G29" s="2"/>
    </row>
    <row r="30" spans="2:7" ht="12.75">
      <c r="B30" s="2" t="s">
        <v>23</v>
      </c>
      <c r="C30" s="2" t="s">
        <v>24</v>
      </c>
      <c r="D30" s="2" t="s">
        <v>121</v>
      </c>
      <c r="E30" s="55">
        <v>15</v>
      </c>
      <c r="F30" s="55">
        <v>12</v>
      </c>
      <c r="G30" s="2"/>
    </row>
    <row r="31" ht="12.75">
      <c r="G31" s="2"/>
    </row>
    <row r="32" spans="2:7" ht="12.75">
      <c r="B32" s="2" t="s">
        <v>76</v>
      </c>
      <c r="C32" s="2" t="s">
        <v>40</v>
      </c>
      <c r="D32" s="2" t="s">
        <v>222</v>
      </c>
      <c r="E32" s="55">
        <v>20</v>
      </c>
      <c r="F32" s="55">
        <v>180</v>
      </c>
      <c r="G32" s="2"/>
    </row>
    <row r="33" spans="3:7" ht="12.75">
      <c r="C33" s="2" t="s">
        <v>27</v>
      </c>
      <c r="D33" s="2" t="s">
        <v>121</v>
      </c>
      <c r="E33" s="55">
        <v>7</v>
      </c>
      <c r="F33" s="55">
        <v>15</v>
      </c>
      <c r="G33" s="2"/>
    </row>
    <row r="34" spans="3:7" ht="12.75">
      <c r="C34" s="2" t="s">
        <v>37</v>
      </c>
      <c r="D34" s="2" t="s">
        <v>120</v>
      </c>
      <c r="E34" s="55">
        <v>16</v>
      </c>
      <c r="F34" s="55">
        <v>50</v>
      </c>
      <c r="G34" s="2"/>
    </row>
    <row r="35" spans="3:7" ht="12.75">
      <c r="C35" s="2" t="s">
        <v>28</v>
      </c>
      <c r="D35" s="2" t="s">
        <v>120</v>
      </c>
      <c r="E35" s="55">
        <v>17</v>
      </c>
      <c r="F35" s="55">
        <v>50</v>
      </c>
      <c r="G35" s="2"/>
    </row>
    <row r="36" spans="3:7" ht="12.75">
      <c r="C36" s="2" t="s">
        <v>29</v>
      </c>
      <c r="D36" s="2" t="s">
        <v>120</v>
      </c>
      <c r="E36" s="55">
        <v>11</v>
      </c>
      <c r="F36" s="55">
        <v>50</v>
      </c>
      <c r="G36" s="2"/>
    </row>
    <row r="37" spans="3:7" ht="12.75">
      <c r="C37" s="2" t="s">
        <v>246</v>
      </c>
      <c r="D37" s="2" t="s">
        <v>224</v>
      </c>
      <c r="E37" s="55">
        <v>6</v>
      </c>
      <c r="F37" s="55">
        <v>120</v>
      </c>
      <c r="G37" s="2"/>
    </row>
    <row r="38" spans="3:14" ht="12.75">
      <c r="C38" s="2" t="s">
        <v>203</v>
      </c>
      <c r="D38" s="2" t="s">
        <v>121</v>
      </c>
      <c r="E38" s="55">
        <v>8</v>
      </c>
      <c r="F38" s="55">
        <v>12</v>
      </c>
      <c r="G38" s="2"/>
      <c r="L38" s="12"/>
      <c r="M38" s="12"/>
      <c r="N38" s="12"/>
    </row>
    <row r="39" spans="3:7" ht="12.75">
      <c r="C39" s="2" t="s">
        <v>62</v>
      </c>
      <c r="D39" s="2" t="s">
        <v>62</v>
      </c>
      <c r="F39" s="55" t="s">
        <v>62</v>
      </c>
      <c r="G39" s="2"/>
    </row>
    <row r="40" spans="2:7" ht="12.75">
      <c r="B40" s="2" t="s">
        <v>30</v>
      </c>
      <c r="C40" s="2" t="s">
        <v>260</v>
      </c>
      <c r="D40" s="2" t="s">
        <v>222</v>
      </c>
      <c r="E40" s="55">
        <v>3</v>
      </c>
      <c r="F40" s="55">
        <v>50</v>
      </c>
      <c r="G40" s="105"/>
    </row>
    <row r="41" spans="3:7" ht="12.75">
      <c r="C41" s="2" t="s">
        <v>32</v>
      </c>
      <c r="D41" s="2" t="s">
        <v>222</v>
      </c>
      <c r="E41" s="55">
        <v>21</v>
      </c>
      <c r="F41" s="55">
        <v>100</v>
      </c>
      <c r="G41" s="2"/>
    </row>
    <row r="42" spans="3:7" ht="12.75">
      <c r="C42" s="2" t="s">
        <v>197</v>
      </c>
      <c r="D42" s="2" t="s">
        <v>120</v>
      </c>
      <c r="E42" s="55">
        <v>5</v>
      </c>
      <c r="F42" s="55">
        <v>50</v>
      </c>
      <c r="G42" s="2"/>
    </row>
    <row r="43" ht="12.75">
      <c r="G43" s="2"/>
    </row>
    <row r="44" spans="2:7" ht="12.75">
      <c r="B44" s="2" t="s">
        <v>108</v>
      </c>
      <c r="C44" s="10" t="s">
        <v>261</v>
      </c>
      <c r="D44" s="2" t="s">
        <v>221</v>
      </c>
      <c r="E44" s="55">
        <v>16</v>
      </c>
      <c r="F44" s="55">
        <v>225</v>
      </c>
      <c r="G44" s="2"/>
    </row>
    <row r="45" spans="2:7" ht="12.75">
      <c r="B45" s="2" t="s">
        <v>69</v>
      </c>
      <c r="C45" s="2" t="s">
        <v>26</v>
      </c>
      <c r="D45" s="2" t="s">
        <v>120</v>
      </c>
      <c r="E45" s="55">
        <v>20</v>
      </c>
      <c r="F45" s="55">
        <v>180</v>
      </c>
      <c r="G45" s="2"/>
    </row>
    <row r="46" spans="2:7" ht="12.75">
      <c r="B46" s="2" t="s">
        <v>62</v>
      </c>
      <c r="C46" s="2" t="s">
        <v>28</v>
      </c>
      <c r="D46" s="2" t="s">
        <v>120</v>
      </c>
      <c r="E46" s="55">
        <v>17</v>
      </c>
      <c r="F46" s="55">
        <v>40</v>
      </c>
      <c r="G46" s="105"/>
    </row>
    <row r="47" spans="2:7" ht="12.75">
      <c r="B47" s="2" t="s">
        <v>118</v>
      </c>
      <c r="C47" s="2" t="s">
        <v>243</v>
      </c>
      <c r="D47" s="2" t="s">
        <v>120</v>
      </c>
      <c r="E47" s="55">
        <v>18</v>
      </c>
      <c r="F47" s="55">
        <v>33</v>
      </c>
      <c r="G47" s="10"/>
    </row>
    <row r="48" ht="12.75">
      <c r="G48" s="2"/>
    </row>
    <row r="49" spans="2:7" ht="12.75">
      <c r="B49" s="2" t="s">
        <v>110</v>
      </c>
      <c r="C49" s="2" t="s">
        <v>34</v>
      </c>
      <c r="D49" s="2" t="s">
        <v>222</v>
      </c>
      <c r="E49" s="55">
        <v>22</v>
      </c>
      <c r="F49" s="55">
        <v>150</v>
      </c>
      <c r="G49" s="2"/>
    </row>
    <row r="50" spans="3:7" ht="12.75">
      <c r="C50" s="2" t="s">
        <v>12</v>
      </c>
      <c r="D50" s="2" t="s">
        <v>120</v>
      </c>
      <c r="E50" s="55">
        <v>13</v>
      </c>
      <c r="F50" s="55">
        <v>50</v>
      </c>
      <c r="G50" s="2"/>
    </row>
    <row r="51" ht="12.75">
      <c r="G51" s="2"/>
    </row>
    <row r="52" spans="2:7" ht="12.75">
      <c r="B52" s="2" t="s">
        <v>35</v>
      </c>
      <c r="C52" s="10" t="s">
        <v>128</v>
      </c>
      <c r="D52" s="2" t="s">
        <v>221</v>
      </c>
      <c r="E52" s="55">
        <v>16</v>
      </c>
      <c r="F52" s="55">
        <v>225</v>
      </c>
      <c r="G52" s="2"/>
    </row>
    <row r="53" ht="12.75">
      <c r="G53" s="2"/>
    </row>
    <row r="54" spans="6:7" ht="12.75">
      <c r="F54" s="56" t="s">
        <v>63</v>
      </c>
      <c r="G54" s="10" t="s">
        <v>64</v>
      </c>
    </row>
    <row r="55" spans="1:7" ht="12.75">
      <c r="A55" s="6" t="s">
        <v>60</v>
      </c>
      <c r="B55" s="7" t="s">
        <v>4</v>
      </c>
      <c r="C55" s="7" t="s">
        <v>65</v>
      </c>
      <c r="D55" s="6" t="s">
        <v>5</v>
      </c>
      <c r="E55" s="57" t="s">
        <v>119</v>
      </c>
      <c r="F55" s="57" t="s">
        <v>66</v>
      </c>
      <c r="G55" s="7" t="s">
        <v>6</v>
      </c>
    </row>
    <row r="56" spans="1:7" ht="12.75">
      <c r="A56" s="6"/>
      <c r="B56" s="7"/>
      <c r="C56" s="7"/>
      <c r="D56" s="6"/>
      <c r="E56" s="57"/>
      <c r="F56" s="57"/>
      <c r="G56" s="7"/>
    </row>
    <row r="57" spans="1:7" ht="12.75">
      <c r="A57" s="9" t="s">
        <v>77</v>
      </c>
      <c r="B57" s="2" t="s">
        <v>71</v>
      </c>
      <c r="C57" s="2" t="s">
        <v>40</v>
      </c>
      <c r="D57" s="2" t="s">
        <v>225</v>
      </c>
      <c r="E57" s="55">
        <v>20</v>
      </c>
      <c r="F57" s="55">
        <v>180</v>
      </c>
      <c r="G57" s="2"/>
    </row>
    <row r="58" spans="1:7" ht="12.75">
      <c r="A58" s="68">
        <v>37327</v>
      </c>
      <c r="C58" s="2" t="s">
        <v>31</v>
      </c>
      <c r="D58" s="2" t="s">
        <v>120</v>
      </c>
      <c r="E58" s="55">
        <v>3</v>
      </c>
      <c r="F58" s="55">
        <v>50</v>
      </c>
      <c r="G58" s="2"/>
    </row>
    <row r="59" spans="1:7" ht="12.75">
      <c r="A59" s="4">
        <v>2002</v>
      </c>
      <c r="C59" s="2" t="s">
        <v>197</v>
      </c>
      <c r="D59" s="2" t="s">
        <v>120</v>
      </c>
      <c r="E59" s="55">
        <v>21</v>
      </c>
      <c r="F59" s="55">
        <v>100</v>
      </c>
      <c r="G59" s="2"/>
    </row>
    <row r="60" spans="3:7" ht="12.75">
      <c r="C60" s="2" t="s">
        <v>198</v>
      </c>
      <c r="D60" s="2" t="s">
        <v>120</v>
      </c>
      <c r="E60" s="55">
        <v>5</v>
      </c>
      <c r="F60" s="55">
        <v>50</v>
      </c>
      <c r="G60" s="2"/>
    </row>
    <row r="61" spans="3:7" ht="12.75">
      <c r="C61" s="2" t="s">
        <v>27</v>
      </c>
      <c r="D61" s="2" t="s">
        <v>121</v>
      </c>
      <c r="E61" s="55">
        <v>7</v>
      </c>
      <c r="F61" s="55">
        <v>15</v>
      </c>
      <c r="G61" s="2"/>
    </row>
    <row r="62" spans="1:7" ht="12.75">
      <c r="A62" s="4" t="s">
        <v>62</v>
      </c>
      <c r="C62" s="2" t="s">
        <v>201</v>
      </c>
      <c r="D62" s="2" t="s">
        <v>247</v>
      </c>
      <c r="E62" s="55">
        <v>8</v>
      </c>
      <c r="F62" s="55">
        <v>16</v>
      </c>
      <c r="G62" s="2"/>
    </row>
    <row r="63" ht="12.75">
      <c r="G63" s="2"/>
    </row>
    <row r="64" spans="2:7" ht="12.75">
      <c r="B64" s="2" t="s">
        <v>82</v>
      </c>
      <c r="C64" s="2" t="s">
        <v>228</v>
      </c>
      <c r="D64" s="2" t="s">
        <v>223</v>
      </c>
      <c r="E64" s="55">
        <v>19</v>
      </c>
      <c r="F64" s="55">
        <v>125</v>
      </c>
      <c r="G64" s="10"/>
    </row>
    <row r="65" spans="2:7" ht="12.75">
      <c r="B65" s="2" t="s">
        <v>62</v>
      </c>
      <c r="C65" s="2" t="s">
        <v>213</v>
      </c>
      <c r="D65" s="2" t="s">
        <v>223</v>
      </c>
      <c r="E65" s="55">
        <v>9</v>
      </c>
      <c r="F65" s="55">
        <v>150</v>
      </c>
      <c r="G65" s="10"/>
    </row>
    <row r="66" spans="5:7" ht="12.75">
      <c r="E66" s="2"/>
      <c r="F66" s="2"/>
      <c r="G66" s="2"/>
    </row>
    <row r="67" spans="2:7" ht="12.75">
      <c r="B67" s="2" t="s">
        <v>36</v>
      </c>
      <c r="C67" s="2" t="s">
        <v>37</v>
      </c>
      <c r="D67" s="2" t="s">
        <v>120</v>
      </c>
      <c r="E67" s="55">
        <v>16</v>
      </c>
      <c r="F67" s="55">
        <v>50</v>
      </c>
      <c r="G67" s="2"/>
    </row>
    <row r="68" spans="3:7" ht="12.75">
      <c r="C68" s="2" t="s">
        <v>28</v>
      </c>
      <c r="D68" s="2" t="s">
        <v>120</v>
      </c>
      <c r="E68" s="55">
        <v>17</v>
      </c>
      <c r="F68" s="55">
        <v>50</v>
      </c>
      <c r="G68" s="2"/>
    </row>
    <row r="69" spans="3:7" ht="12.75">
      <c r="C69" s="2" t="s">
        <v>29</v>
      </c>
      <c r="D69" s="2" t="s">
        <v>120</v>
      </c>
      <c r="E69" s="55">
        <v>11</v>
      </c>
      <c r="F69" s="55">
        <v>50</v>
      </c>
      <c r="G69" s="2"/>
    </row>
    <row r="70" ht="12.75">
      <c r="G70" s="2"/>
    </row>
    <row r="71" spans="2:7" ht="12.75">
      <c r="B71" s="2" t="s">
        <v>109</v>
      </c>
      <c r="C71" s="2" t="s">
        <v>24</v>
      </c>
      <c r="D71" s="2" t="s">
        <v>121</v>
      </c>
      <c r="E71" s="55" t="s">
        <v>250</v>
      </c>
      <c r="F71" s="55">
        <v>12</v>
      </c>
      <c r="G71" s="2"/>
    </row>
    <row r="72" spans="3:7" ht="12.75">
      <c r="C72" s="2" t="s">
        <v>38</v>
      </c>
      <c r="D72" s="2" t="s">
        <v>211</v>
      </c>
      <c r="E72" s="55">
        <v>1</v>
      </c>
      <c r="F72" s="55">
        <v>35</v>
      </c>
      <c r="G72" s="2"/>
    </row>
    <row r="73" spans="3:7" ht="12.75">
      <c r="C73" s="2" t="s">
        <v>215</v>
      </c>
      <c r="D73" s="2" t="s">
        <v>120</v>
      </c>
      <c r="E73" s="55">
        <v>15</v>
      </c>
      <c r="F73" s="55">
        <v>33</v>
      </c>
      <c r="G73" s="10"/>
    </row>
    <row r="74" spans="3:7" ht="12.75">
      <c r="C74" s="2" t="s">
        <v>202</v>
      </c>
      <c r="D74" s="2" t="s">
        <v>224</v>
      </c>
      <c r="E74" s="55">
        <v>6</v>
      </c>
      <c r="F74" s="55">
        <v>80</v>
      </c>
      <c r="G74" s="2"/>
    </row>
    <row r="75" spans="3:7" ht="12.75">
      <c r="C75" s="2" t="s">
        <v>204</v>
      </c>
      <c r="D75" s="2" t="s">
        <v>123</v>
      </c>
      <c r="E75" s="55">
        <v>4</v>
      </c>
      <c r="F75" s="55">
        <v>40</v>
      </c>
      <c r="G75" s="2"/>
    </row>
    <row r="76" spans="3:7" ht="12.75">
      <c r="C76" s="2" t="s">
        <v>203</v>
      </c>
      <c r="D76" s="2" t="s">
        <v>121</v>
      </c>
      <c r="E76" s="55">
        <v>12</v>
      </c>
      <c r="F76" s="55">
        <v>12</v>
      </c>
      <c r="G76" s="2"/>
    </row>
    <row r="77" spans="3:7" ht="12.75">
      <c r="C77" s="2" t="s">
        <v>205</v>
      </c>
      <c r="D77" s="2" t="s">
        <v>222</v>
      </c>
      <c r="E77" s="55">
        <v>22</v>
      </c>
      <c r="F77" s="55">
        <v>150</v>
      </c>
      <c r="G77" s="2"/>
    </row>
    <row r="78" spans="3:7" ht="12.75">
      <c r="C78" s="2" t="s">
        <v>206</v>
      </c>
      <c r="D78" s="2" t="s">
        <v>120</v>
      </c>
      <c r="E78" s="55">
        <v>13</v>
      </c>
      <c r="F78" s="55">
        <v>50</v>
      </c>
      <c r="G78" s="2"/>
    </row>
    <row r="79" spans="2:7" ht="12.75">
      <c r="B79" s="2" t="s">
        <v>62</v>
      </c>
      <c r="C79" s="2" t="s">
        <v>17</v>
      </c>
      <c r="D79" s="2" t="s">
        <v>121</v>
      </c>
      <c r="E79" s="55">
        <v>10</v>
      </c>
      <c r="F79" s="55">
        <v>12</v>
      </c>
      <c r="G79" s="2"/>
    </row>
    <row r="80" spans="1:7" ht="12.75">
      <c r="A80" s="2"/>
      <c r="E80" s="2"/>
      <c r="F80" s="2"/>
      <c r="G80" s="2"/>
    </row>
    <row r="81" spans="2:7" ht="12.75">
      <c r="B81" s="2" t="s">
        <v>73</v>
      </c>
      <c r="C81" s="2" t="s">
        <v>39</v>
      </c>
      <c r="D81" s="2" t="s">
        <v>121</v>
      </c>
      <c r="E81" s="55">
        <v>7</v>
      </c>
      <c r="F81" s="55">
        <v>15</v>
      </c>
      <c r="G81" s="2"/>
    </row>
    <row r="82" spans="3:7" ht="12.75">
      <c r="C82" s="2" t="s">
        <v>208</v>
      </c>
      <c r="D82" s="2" t="s">
        <v>222</v>
      </c>
      <c r="E82" s="55">
        <v>5</v>
      </c>
      <c r="F82" s="55">
        <v>50</v>
      </c>
      <c r="G82" s="2"/>
    </row>
    <row r="83" spans="2:7" ht="12.75">
      <c r="B83" s="2" t="s">
        <v>51</v>
      </c>
      <c r="C83" s="2" t="s">
        <v>32</v>
      </c>
      <c r="D83" s="2" t="s">
        <v>222</v>
      </c>
      <c r="E83" s="55">
        <v>21</v>
      </c>
      <c r="F83" s="55">
        <v>100</v>
      </c>
      <c r="G83" s="2"/>
    </row>
    <row r="84" spans="2:7" ht="12.75">
      <c r="B84" s="2" t="s">
        <v>0</v>
      </c>
      <c r="C84" s="2" t="s">
        <v>26</v>
      </c>
      <c r="D84" s="2" t="s">
        <v>222</v>
      </c>
      <c r="E84" s="55">
        <v>20</v>
      </c>
      <c r="F84" s="55">
        <v>180</v>
      </c>
      <c r="G84" s="2"/>
    </row>
    <row r="85" ht="12.75">
      <c r="G85" s="2"/>
    </row>
    <row r="86" spans="2:7" ht="12.75">
      <c r="B86" s="2" t="s">
        <v>42</v>
      </c>
      <c r="C86" s="2" t="s">
        <v>198</v>
      </c>
      <c r="D86" s="2" t="s">
        <v>120</v>
      </c>
      <c r="E86" s="55">
        <v>5</v>
      </c>
      <c r="F86" s="55">
        <v>50</v>
      </c>
      <c r="G86" s="2"/>
    </row>
    <row r="87" spans="2:7" ht="12.75">
      <c r="B87" s="2" t="s">
        <v>62</v>
      </c>
      <c r="C87" s="2" t="s">
        <v>27</v>
      </c>
      <c r="D87" s="2" t="s">
        <v>121</v>
      </c>
      <c r="E87" s="55">
        <v>7</v>
      </c>
      <c r="F87" s="55">
        <v>15</v>
      </c>
      <c r="G87" s="2"/>
    </row>
    <row r="88" spans="3:7" ht="12.75">
      <c r="C88" s="2" t="s">
        <v>201</v>
      </c>
      <c r="D88" s="2" t="s">
        <v>247</v>
      </c>
      <c r="E88" s="55">
        <v>8</v>
      </c>
      <c r="F88" s="55">
        <v>16</v>
      </c>
      <c r="G88" s="2"/>
    </row>
    <row r="89" ht="12.75">
      <c r="G89" s="2"/>
    </row>
    <row r="90" spans="2:7" ht="12.75">
      <c r="B90" s="2" t="s">
        <v>7</v>
      </c>
      <c r="C90" s="2" t="s">
        <v>229</v>
      </c>
      <c r="D90" s="2" t="s">
        <v>120</v>
      </c>
      <c r="E90" s="55">
        <v>18</v>
      </c>
      <c r="F90" s="55">
        <v>40</v>
      </c>
      <c r="G90" s="10"/>
    </row>
    <row r="91" spans="3:7" ht="12.75">
      <c r="C91" s="2" t="s">
        <v>230</v>
      </c>
      <c r="D91" s="2" t="s">
        <v>120</v>
      </c>
      <c r="E91" s="55">
        <v>14</v>
      </c>
      <c r="F91" s="55">
        <v>30</v>
      </c>
      <c r="G91" s="10"/>
    </row>
    <row r="92" spans="3:7" ht="12.75">
      <c r="C92" s="2" t="s">
        <v>231</v>
      </c>
      <c r="D92" s="2" t="s">
        <v>120</v>
      </c>
      <c r="E92" s="55" t="s">
        <v>250</v>
      </c>
      <c r="F92" s="55">
        <v>20</v>
      </c>
      <c r="G92" s="10"/>
    </row>
    <row r="93" spans="3:7" ht="12.75">
      <c r="C93" s="2" t="s">
        <v>214</v>
      </c>
      <c r="D93" s="2" t="s">
        <v>221</v>
      </c>
      <c r="E93" s="55">
        <v>19</v>
      </c>
      <c r="F93" s="55">
        <v>150</v>
      </c>
      <c r="G93" s="10"/>
    </row>
    <row r="94" spans="2:7" ht="12.75">
      <c r="B94" s="2" t="s">
        <v>62</v>
      </c>
      <c r="C94" s="2" t="s">
        <v>235</v>
      </c>
      <c r="D94" s="2" t="s">
        <v>120</v>
      </c>
      <c r="E94" s="55">
        <v>9</v>
      </c>
      <c r="F94" s="55">
        <v>60</v>
      </c>
      <c r="G94" s="10"/>
    </row>
    <row r="95" spans="3:7" ht="12.75">
      <c r="C95" s="2" t="s">
        <v>234</v>
      </c>
      <c r="D95" s="2" t="s">
        <v>120</v>
      </c>
      <c r="E95" s="55">
        <v>2</v>
      </c>
      <c r="F95" s="55">
        <v>33</v>
      </c>
      <c r="G95" s="10"/>
    </row>
    <row r="96" spans="3:7" ht="12.75">
      <c r="C96" s="10"/>
      <c r="D96" s="10"/>
      <c r="E96" s="56"/>
      <c r="F96" s="56"/>
      <c r="G96" s="10"/>
    </row>
    <row r="97" spans="2:7" ht="12.75">
      <c r="B97" s="2" t="s">
        <v>52</v>
      </c>
      <c r="C97" s="2" t="s">
        <v>40</v>
      </c>
      <c r="D97" s="2" t="s">
        <v>120</v>
      </c>
      <c r="E97" s="55">
        <v>3</v>
      </c>
      <c r="F97" s="55">
        <v>50</v>
      </c>
      <c r="G97" s="2"/>
    </row>
    <row r="98" spans="2:7" ht="12.75">
      <c r="B98" s="2" t="s">
        <v>232</v>
      </c>
      <c r="C98" s="2" t="s">
        <v>230</v>
      </c>
      <c r="D98" s="2" t="s">
        <v>120</v>
      </c>
      <c r="E98" s="55">
        <v>14</v>
      </c>
      <c r="F98" s="55">
        <v>30</v>
      </c>
      <c r="G98" s="10"/>
    </row>
    <row r="99" spans="1:7" ht="12.75">
      <c r="A99" s="2"/>
      <c r="E99" s="2"/>
      <c r="F99" s="2"/>
      <c r="G99" s="2"/>
    </row>
    <row r="100" spans="2:7" ht="12.75">
      <c r="B100" s="2" t="s">
        <v>30</v>
      </c>
      <c r="C100" s="2" t="s">
        <v>31</v>
      </c>
      <c r="D100" s="2" t="s">
        <v>120</v>
      </c>
      <c r="E100" s="55">
        <v>21</v>
      </c>
      <c r="F100" s="55">
        <v>100</v>
      </c>
      <c r="G100" s="2"/>
    </row>
    <row r="101" ht="12.75">
      <c r="G101" s="2"/>
    </row>
    <row r="102" spans="3:7" ht="12.75">
      <c r="C102" s="10"/>
      <c r="D102" s="10"/>
      <c r="E102" s="56"/>
      <c r="F102" s="56"/>
      <c r="G102" s="10"/>
    </row>
    <row r="103" spans="2:7" ht="12.75">
      <c r="B103" s="2" t="s">
        <v>108</v>
      </c>
      <c r="C103" s="10" t="s">
        <v>129</v>
      </c>
      <c r="D103" s="2" t="s">
        <v>221</v>
      </c>
      <c r="E103" s="55" t="s">
        <v>250</v>
      </c>
      <c r="F103" s="55">
        <v>200</v>
      </c>
      <c r="G103" s="2"/>
    </row>
    <row r="104" spans="2:7" ht="12.75">
      <c r="B104" s="2" t="s">
        <v>69</v>
      </c>
      <c r="C104" s="2" t="s">
        <v>41</v>
      </c>
      <c r="D104" s="2" t="s">
        <v>122</v>
      </c>
      <c r="E104" s="55">
        <v>20</v>
      </c>
      <c r="F104" s="55">
        <v>180</v>
      </c>
      <c r="G104" s="2"/>
    </row>
    <row r="105" spans="2:7" ht="12.75">
      <c r="B105" s="2" t="s">
        <v>62</v>
      </c>
      <c r="C105" s="2" t="s">
        <v>28</v>
      </c>
      <c r="D105" s="2" t="s">
        <v>122</v>
      </c>
      <c r="E105" s="55">
        <v>17</v>
      </c>
      <c r="F105" s="55">
        <v>50</v>
      </c>
      <c r="G105" s="2"/>
    </row>
    <row r="106" spans="3:7" ht="12.75">
      <c r="C106" s="2" t="s">
        <v>207</v>
      </c>
      <c r="D106" s="2" t="s">
        <v>122</v>
      </c>
      <c r="E106" s="55">
        <v>16</v>
      </c>
      <c r="F106" s="55">
        <v>50</v>
      </c>
      <c r="G106" s="2"/>
    </row>
    <row r="107" ht="12.75">
      <c r="G107" s="2"/>
    </row>
    <row r="108" spans="2:7" ht="12.75">
      <c r="B108" s="2" t="s">
        <v>110</v>
      </c>
      <c r="C108" s="2" t="s">
        <v>43</v>
      </c>
      <c r="D108" s="2" t="s">
        <v>221</v>
      </c>
      <c r="E108" s="55">
        <v>22</v>
      </c>
      <c r="F108" s="55">
        <v>150</v>
      </c>
      <c r="G108" s="2"/>
    </row>
    <row r="109" spans="3:7" ht="12.75">
      <c r="C109" s="2" t="s">
        <v>44</v>
      </c>
      <c r="D109" s="2" t="s">
        <v>120</v>
      </c>
      <c r="E109" s="55">
        <v>13</v>
      </c>
      <c r="F109" s="55">
        <v>50</v>
      </c>
      <c r="G109" s="2"/>
    </row>
    <row r="110" ht="12.75">
      <c r="G110" s="2"/>
    </row>
    <row r="111" spans="2:7" ht="12.75">
      <c r="B111" s="2" t="s">
        <v>35</v>
      </c>
      <c r="C111" s="10" t="s">
        <v>130</v>
      </c>
      <c r="D111" s="2" t="s">
        <v>221</v>
      </c>
      <c r="E111" s="55" t="s">
        <v>250</v>
      </c>
      <c r="F111" s="55">
        <v>200</v>
      </c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spans="6:7" ht="12.75">
      <c r="F116" s="56" t="s">
        <v>63</v>
      </c>
      <c r="G116" s="10" t="s">
        <v>64</v>
      </c>
    </row>
    <row r="117" spans="1:7" ht="12.75">
      <c r="A117" s="6" t="s">
        <v>60</v>
      </c>
      <c r="B117" s="7" t="s">
        <v>4</v>
      </c>
      <c r="C117" s="7" t="s">
        <v>65</v>
      </c>
      <c r="D117" s="6" t="s">
        <v>5</v>
      </c>
      <c r="E117" s="57" t="s">
        <v>119</v>
      </c>
      <c r="F117" s="57" t="s">
        <v>66</v>
      </c>
      <c r="G117" s="7" t="s">
        <v>6</v>
      </c>
    </row>
    <row r="118" spans="1:7" ht="12.75">
      <c r="A118" s="6"/>
      <c r="B118" s="7"/>
      <c r="C118" s="7"/>
      <c r="D118" s="6"/>
      <c r="E118" s="57"/>
      <c r="F118" s="57"/>
      <c r="G118" s="7"/>
    </row>
    <row r="119" spans="1:7" ht="12.75">
      <c r="A119" s="9" t="s">
        <v>78</v>
      </c>
      <c r="B119" s="2" t="s">
        <v>71</v>
      </c>
      <c r="C119" s="2" t="s">
        <v>31</v>
      </c>
      <c r="D119" s="2" t="s">
        <v>120</v>
      </c>
      <c r="E119" s="55">
        <v>5</v>
      </c>
      <c r="F119" s="55">
        <v>50</v>
      </c>
      <c r="G119" s="2"/>
    </row>
    <row r="120" spans="1:7" ht="12.75">
      <c r="A120" s="68">
        <v>37328</v>
      </c>
      <c r="C120" s="2" t="s">
        <v>33</v>
      </c>
      <c r="D120" s="2" t="s">
        <v>120</v>
      </c>
      <c r="E120" s="55">
        <v>21</v>
      </c>
      <c r="F120" s="55">
        <v>100</v>
      </c>
      <c r="G120" s="2"/>
    </row>
    <row r="121" spans="1:7" ht="12.75">
      <c r="A121" s="4">
        <v>2002</v>
      </c>
      <c r="C121" s="2" t="s">
        <v>26</v>
      </c>
      <c r="D121" s="2" t="s">
        <v>222</v>
      </c>
      <c r="E121" s="55">
        <v>20</v>
      </c>
      <c r="F121" s="55">
        <v>180</v>
      </c>
      <c r="G121" s="2"/>
    </row>
    <row r="122" spans="1:7" ht="12.75">
      <c r="A122" s="2"/>
      <c r="C122" s="2" t="s">
        <v>37</v>
      </c>
      <c r="D122" s="2" t="s">
        <v>120</v>
      </c>
      <c r="E122" s="55">
        <v>16</v>
      </c>
      <c r="F122" s="55">
        <v>50</v>
      </c>
      <c r="G122" s="2"/>
    </row>
    <row r="123" spans="1:7" ht="12.75">
      <c r="A123" s="2"/>
      <c r="C123" s="2" t="s">
        <v>28</v>
      </c>
      <c r="D123" s="2" t="s">
        <v>120</v>
      </c>
      <c r="E123" s="55">
        <v>17</v>
      </c>
      <c r="F123" s="55">
        <v>50</v>
      </c>
      <c r="G123" s="2"/>
    </row>
    <row r="124" spans="3:7" ht="12.75">
      <c r="C124" s="2" t="s">
        <v>29</v>
      </c>
      <c r="D124" s="2" t="s">
        <v>120</v>
      </c>
      <c r="E124" s="55">
        <v>11</v>
      </c>
      <c r="F124" s="55">
        <v>50</v>
      </c>
      <c r="G124" s="2"/>
    </row>
    <row r="125" spans="3:7" ht="12.75">
      <c r="C125" s="2" t="s">
        <v>201</v>
      </c>
      <c r="D125" s="2" t="s">
        <v>247</v>
      </c>
      <c r="E125" s="55">
        <v>8</v>
      </c>
      <c r="F125" s="55">
        <v>16</v>
      </c>
      <c r="G125" s="2"/>
    </row>
    <row r="126" spans="2:7" ht="12.75">
      <c r="B126" s="2" t="s">
        <v>62</v>
      </c>
      <c r="C126" s="2" t="s">
        <v>62</v>
      </c>
      <c r="D126" s="2" t="s">
        <v>62</v>
      </c>
      <c r="F126" s="55" t="s">
        <v>62</v>
      </c>
      <c r="G126" s="2"/>
    </row>
    <row r="127" spans="1:7" ht="12.75">
      <c r="A127" s="9"/>
      <c r="B127" s="10" t="s">
        <v>82</v>
      </c>
      <c r="C127" s="2" t="s">
        <v>259</v>
      </c>
      <c r="D127" s="2" t="s">
        <v>222</v>
      </c>
      <c r="E127" s="55">
        <v>9</v>
      </c>
      <c r="F127" s="55">
        <v>150</v>
      </c>
      <c r="G127" s="10"/>
    </row>
    <row r="129" spans="2:11" ht="12.75">
      <c r="B129" s="2" t="s">
        <v>109</v>
      </c>
      <c r="C129" s="2" t="s">
        <v>24</v>
      </c>
      <c r="D129" s="2" t="s">
        <v>121</v>
      </c>
      <c r="E129" s="55" t="s">
        <v>250</v>
      </c>
      <c r="F129" s="55">
        <v>12</v>
      </c>
      <c r="G129" s="2"/>
      <c r="I129" s="14"/>
      <c r="J129" s="14"/>
      <c r="K129" s="14"/>
    </row>
    <row r="130" spans="3:11" ht="12.75">
      <c r="C130" s="2" t="s">
        <v>255</v>
      </c>
      <c r="D130" s="2" t="s">
        <v>120</v>
      </c>
      <c r="E130" s="55">
        <v>18</v>
      </c>
      <c r="F130" s="55">
        <v>90</v>
      </c>
      <c r="G130" s="10"/>
      <c r="I130" s="14"/>
      <c r="J130" s="14"/>
      <c r="K130" s="14"/>
    </row>
    <row r="131" spans="3:11" ht="12.75">
      <c r="C131" s="2" t="s">
        <v>230</v>
      </c>
      <c r="D131" s="2" t="s">
        <v>120</v>
      </c>
      <c r="E131" s="55">
        <v>14</v>
      </c>
      <c r="F131" s="55">
        <v>36</v>
      </c>
      <c r="G131" s="10"/>
      <c r="I131" s="14"/>
      <c r="J131" s="14"/>
      <c r="K131" s="14"/>
    </row>
    <row r="132" spans="3:7" ht="12.75">
      <c r="C132" s="2" t="s">
        <v>215</v>
      </c>
      <c r="D132" s="2" t="s">
        <v>120</v>
      </c>
      <c r="E132" s="55">
        <v>15</v>
      </c>
      <c r="F132" s="55">
        <v>50</v>
      </c>
      <c r="G132" s="10"/>
    </row>
    <row r="133" spans="3:7" ht="12.75">
      <c r="C133" s="2" t="s">
        <v>235</v>
      </c>
      <c r="D133" s="2" t="s">
        <v>120</v>
      </c>
      <c r="E133" s="55">
        <v>19</v>
      </c>
      <c r="F133" s="55">
        <v>125</v>
      </c>
      <c r="G133" s="10"/>
    </row>
    <row r="134" spans="2:7" ht="12.75">
      <c r="B134" s="2" t="s">
        <v>62</v>
      </c>
      <c r="C134" s="2" t="s">
        <v>234</v>
      </c>
      <c r="D134" s="2" t="s">
        <v>120</v>
      </c>
      <c r="E134" s="55">
        <v>2</v>
      </c>
      <c r="F134" s="55">
        <v>50</v>
      </c>
      <c r="G134" s="10"/>
    </row>
    <row r="135" spans="3:7" ht="12.75">
      <c r="C135" s="2" t="s">
        <v>202</v>
      </c>
      <c r="D135" s="2" t="s">
        <v>224</v>
      </c>
      <c r="E135" s="55">
        <v>6</v>
      </c>
      <c r="F135" s="55">
        <v>80</v>
      </c>
      <c r="G135" s="2"/>
    </row>
    <row r="136" spans="3:7" ht="12.75">
      <c r="C136" s="2" t="s">
        <v>204</v>
      </c>
      <c r="D136" s="2" t="s">
        <v>123</v>
      </c>
      <c r="E136" s="55">
        <v>4</v>
      </c>
      <c r="F136" s="55">
        <v>40</v>
      </c>
      <c r="G136" s="2"/>
    </row>
    <row r="137" spans="3:7" ht="12.75">
      <c r="C137" s="2" t="s">
        <v>203</v>
      </c>
      <c r="D137" s="2" t="s">
        <v>121</v>
      </c>
      <c r="E137" s="55">
        <v>12</v>
      </c>
      <c r="F137" s="55">
        <v>12</v>
      </c>
      <c r="G137" s="2"/>
    </row>
    <row r="138" spans="3:7" ht="12.75">
      <c r="C138" s="2" t="s">
        <v>205</v>
      </c>
      <c r="D138" s="2" t="s">
        <v>222</v>
      </c>
      <c r="E138" s="55">
        <v>22</v>
      </c>
      <c r="F138" s="55">
        <v>150</v>
      </c>
      <c r="G138" s="2"/>
    </row>
    <row r="139" spans="3:7" ht="12.75">
      <c r="C139" s="2" t="s">
        <v>206</v>
      </c>
      <c r="D139" s="2" t="s">
        <v>120</v>
      </c>
      <c r="E139" s="55">
        <v>13</v>
      </c>
      <c r="F139" s="55">
        <v>50</v>
      </c>
      <c r="G139" s="2"/>
    </row>
    <row r="140" spans="3:7" ht="12.75">
      <c r="C140" s="2" t="s">
        <v>17</v>
      </c>
      <c r="D140" s="2" t="s">
        <v>121</v>
      </c>
      <c r="E140" s="55">
        <v>10</v>
      </c>
      <c r="F140" s="55">
        <v>12</v>
      </c>
      <c r="G140" s="105"/>
    </row>
    <row r="141" spans="2:7" ht="12.75">
      <c r="B141" s="2" t="s">
        <v>62</v>
      </c>
      <c r="C141" s="2" t="s">
        <v>62</v>
      </c>
      <c r="D141" s="2" t="s">
        <v>62</v>
      </c>
      <c r="F141" s="55" t="s">
        <v>62</v>
      </c>
      <c r="G141" s="2"/>
    </row>
    <row r="142" spans="2:7" ht="12.75">
      <c r="B142" s="2" t="s">
        <v>73</v>
      </c>
      <c r="C142" s="2" t="s">
        <v>45</v>
      </c>
      <c r="D142" s="2" t="s">
        <v>222</v>
      </c>
      <c r="E142" s="55">
        <v>20</v>
      </c>
      <c r="F142" s="55">
        <v>300</v>
      </c>
      <c r="G142" s="2"/>
    </row>
    <row r="143" spans="2:7" ht="12.75">
      <c r="B143" s="2" t="s">
        <v>62</v>
      </c>
      <c r="C143" s="2" t="s">
        <v>46</v>
      </c>
      <c r="D143" s="2" t="s">
        <v>222</v>
      </c>
      <c r="E143" s="55">
        <v>16</v>
      </c>
      <c r="F143" s="55">
        <v>150</v>
      </c>
      <c r="G143" s="2"/>
    </row>
    <row r="144" spans="2:7" ht="12.75">
      <c r="B144" s="2" t="s">
        <v>62</v>
      </c>
      <c r="C144" s="2" t="s">
        <v>62</v>
      </c>
      <c r="D144" s="2" t="s">
        <v>62</v>
      </c>
      <c r="F144" s="55" t="s">
        <v>62</v>
      </c>
      <c r="G144" s="2"/>
    </row>
    <row r="145" spans="2:7" ht="12.75">
      <c r="B145" s="2" t="s">
        <v>74</v>
      </c>
      <c r="C145" s="2" t="s">
        <v>200</v>
      </c>
      <c r="D145" s="105" t="s">
        <v>247</v>
      </c>
      <c r="E145" s="55">
        <v>8</v>
      </c>
      <c r="F145" s="55">
        <v>16</v>
      </c>
      <c r="G145" s="2"/>
    </row>
    <row r="146" ht="12.75">
      <c r="G146" s="2"/>
    </row>
    <row r="147" spans="2:7" ht="12.75">
      <c r="B147" s="2" t="s">
        <v>42</v>
      </c>
      <c r="C147" s="2" t="s">
        <v>38</v>
      </c>
      <c r="D147" s="2" t="s">
        <v>211</v>
      </c>
      <c r="E147" s="55">
        <v>1</v>
      </c>
      <c r="F147" s="55">
        <v>35</v>
      </c>
      <c r="G147" s="2"/>
    </row>
    <row r="148" spans="3:7" ht="12.75">
      <c r="C148" s="2" t="s">
        <v>214</v>
      </c>
      <c r="D148" s="2" t="s">
        <v>223</v>
      </c>
      <c r="E148" s="55">
        <v>9</v>
      </c>
      <c r="F148" s="55">
        <v>150</v>
      </c>
      <c r="G148" s="10"/>
    </row>
    <row r="149" spans="3:7" ht="12.75">
      <c r="C149" s="2" t="s">
        <v>233</v>
      </c>
      <c r="D149" s="2" t="s">
        <v>120</v>
      </c>
      <c r="E149" s="55">
        <v>7</v>
      </c>
      <c r="F149" s="55">
        <v>36</v>
      </c>
      <c r="G149" s="10"/>
    </row>
    <row r="150" spans="3:7" ht="12.75">
      <c r="C150" s="2" t="s">
        <v>41</v>
      </c>
      <c r="D150" s="2" t="s">
        <v>120</v>
      </c>
      <c r="E150" s="55">
        <v>5</v>
      </c>
      <c r="F150" s="55">
        <v>50</v>
      </c>
      <c r="G150" s="2"/>
    </row>
    <row r="151" spans="3:7" ht="12.75">
      <c r="C151" s="2" t="s">
        <v>32</v>
      </c>
      <c r="D151" s="2" t="s">
        <v>222</v>
      </c>
      <c r="E151" s="55">
        <v>21</v>
      </c>
      <c r="F151" s="55">
        <v>100</v>
      </c>
      <c r="G151" s="13"/>
    </row>
    <row r="152" spans="3:7" ht="12.75">
      <c r="C152" s="2" t="s">
        <v>26</v>
      </c>
      <c r="D152" s="2" t="s">
        <v>222</v>
      </c>
      <c r="E152" s="55">
        <v>20</v>
      </c>
      <c r="F152" s="55">
        <v>180</v>
      </c>
      <c r="G152" s="2"/>
    </row>
    <row r="153" spans="3:7" ht="12.75">
      <c r="C153" s="2" t="s">
        <v>40</v>
      </c>
      <c r="D153" s="2" t="s">
        <v>120</v>
      </c>
      <c r="E153" s="55">
        <v>3</v>
      </c>
      <c r="F153" s="55">
        <v>50</v>
      </c>
      <c r="G153" s="2"/>
    </row>
    <row r="154" spans="3:7" ht="12.75">
      <c r="C154" s="76" t="s">
        <v>37</v>
      </c>
      <c r="D154" s="2" t="s">
        <v>120</v>
      </c>
      <c r="E154" s="55">
        <v>16</v>
      </c>
      <c r="F154" s="55">
        <v>50</v>
      </c>
      <c r="G154" s="2"/>
    </row>
    <row r="155" spans="3:7" ht="12.75">
      <c r="C155" s="2" t="s">
        <v>28</v>
      </c>
      <c r="D155" s="2" t="s">
        <v>120</v>
      </c>
      <c r="E155" s="55">
        <v>17</v>
      </c>
      <c r="F155" s="55">
        <v>50</v>
      </c>
      <c r="G155" s="2"/>
    </row>
    <row r="156" spans="2:7" ht="12.75">
      <c r="B156" s="2" t="s">
        <v>62</v>
      </c>
      <c r="C156" s="2" t="s">
        <v>29</v>
      </c>
      <c r="D156" s="2" t="s">
        <v>120</v>
      </c>
      <c r="E156" s="55">
        <v>11</v>
      </c>
      <c r="F156" s="55">
        <v>50</v>
      </c>
      <c r="G156" s="2"/>
    </row>
    <row r="157" ht="12.75">
      <c r="G157" s="2"/>
    </row>
    <row r="158" spans="2:7" ht="15">
      <c r="B158" s="2" t="s">
        <v>47</v>
      </c>
      <c r="C158" s="53" t="s">
        <v>48</v>
      </c>
      <c r="D158" s="2" t="s">
        <v>116</v>
      </c>
      <c r="E158" s="55" t="s">
        <v>250</v>
      </c>
      <c r="F158" s="55" t="s">
        <v>241</v>
      </c>
      <c r="G158" s="2"/>
    </row>
    <row r="159" ht="12.75">
      <c r="G159" s="2"/>
    </row>
    <row r="160" spans="2:7" ht="12.75">
      <c r="B160" s="2" t="s">
        <v>110</v>
      </c>
      <c r="C160" s="2" t="s">
        <v>49</v>
      </c>
      <c r="D160" s="2" t="s">
        <v>222</v>
      </c>
      <c r="E160" s="55">
        <v>22</v>
      </c>
      <c r="F160" s="55">
        <v>150</v>
      </c>
      <c r="G160" s="2"/>
    </row>
    <row r="161" spans="3:7" ht="12.75">
      <c r="C161" s="2" t="s">
        <v>12</v>
      </c>
      <c r="D161" s="2" t="s">
        <v>120</v>
      </c>
      <c r="E161" s="55">
        <v>13</v>
      </c>
      <c r="F161" s="55">
        <v>50</v>
      </c>
      <c r="G161" s="2"/>
    </row>
    <row r="162" ht="12.75">
      <c r="G162" s="2"/>
    </row>
    <row r="163" spans="6:7" ht="12.75">
      <c r="F163" s="56" t="s">
        <v>63</v>
      </c>
      <c r="G163" s="10" t="s">
        <v>64</v>
      </c>
    </row>
    <row r="164" spans="1:7" ht="12.75">
      <c r="A164" s="6" t="s">
        <v>60</v>
      </c>
      <c r="B164" s="7" t="s">
        <v>4</v>
      </c>
      <c r="C164" s="7" t="s">
        <v>65</v>
      </c>
      <c r="D164" s="6" t="s">
        <v>5</v>
      </c>
      <c r="E164" s="57" t="s">
        <v>119</v>
      </c>
      <c r="F164" s="57" t="s">
        <v>66</v>
      </c>
      <c r="G164" s="7" t="s">
        <v>6</v>
      </c>
    </row>
    <row r="165" spans="1:7" ht="12.75">
      <c r="A165" s="6"/>
      <c r="B165" s="7"/>
      <c r="C165" s="7"/>
      <c r="D165" s="6"/>
      <c r="E165" s="57"/>
      <c r="F165" s="57"/>
      <c r="G165" s="7"/>
    </row>
    <row r="166" spans="1:7" ht="12.75">
      <c r="A166" s="9" t="s">
        <v>79</v>
      </c>
      <c r="B166" s="2" t="s">
        <v>80</v>
      </c>
      <c r="C166" s="2" t="s">
        <v>50</v>
      </c>
      <c r="D166" s="2" t="s">
        <v>247</v>
      </c>
      <c r="E166" s="55">
        <v>8</v>
      </c>
      <c r="F166" s="55">
        <v>16</v>
      </c>
      <c r="G166" s="2"/>
    </row>
    <row r="167" spans="1:7" ht="12.75">
      <c r="A167" s="68">
        <v>37329</v>
      </c>
      <c r="C167" s="2" t="s">
        <v>10</v>
      </c>
      <c r="D167" s="2" t="s">
        <v>121</v>
      </c>
      <c r="E167" s="55">
        <v>15</v>
      </c>
      <c r="F167" s="55">
        <v>15</v>
      </c>
      <c r="G167" s="2"/>
    </row>
    <row r="168" spans="1:7" ht="12.75">
      <c r="A168" s="4">
        <v>2002</v>
      </c>
      <c r="G168" s="2"/>
    </row>
    <row r="169" spans="2:7" ht="12.75">
      <c r="B169" s="2" t="s">
        <v>71</v>
      </c>
      <c r="C169" s="2" t="s">
        <v>41</v>
      </c>
      <c r="D169" s="2" t="s">
        <v>120</v>
      </c>
      <c r="E169" s="55">
        <v>21</v>
      </c>
      <c r="F169" s="55">
        <v>100</v>
      </c>
      <c r="G169" s="2"/>
    </row>
    <row r="170" spans="3:7" ht="12.75">
      <c r="C170" s="13" t="s">
        <v>62</v>
      </c>
      <c r="D170" s="13" t="s">
        <v>62</v>
      </c>
      <c r="F170" s="55" t="s">
        <v>62</v>
      </c>
      <c r="G170" s="13"/>
    </row>
    <row r="171" spans="2:7" ht="12.75">
      <c r="B171" s="13" t="s">
        <v>82</v>
      </c>
      <c r="C171" s="2" t="s">
        <v>217</v>
      </c>
      <c r="D171" s="2" t="s">
        <v>223</v>
      </c>
      <c r="E171" s="55">
        <v>19</v>
      </c>
      <c r="F171" s="55">
        <v>125</v>
      </c>
      <c r="G171" s="10"/>
    </row>
    <row r="172" spans="3:7" ht="12.75">
      <c r="C172" s="2" t="s">
        <v>216</v>
      </c>
      <c r="D172" s="2" t="s">
        <v>120</v>
      </c>
      <c r="E172" s="55">
        <v>2</v>
      </c>
      <c r="F172" s="55">
        <v>50</v>
      </c>
      <c r="G172" s="10"/>
    </row>
    <row r="173" spans="3:7" ht="12.75">
      <c r="C173" s="2" t="s">
        <v>218</v>
      </c>
      <c r="D173" s="2" t="s">
        <v>223</v>
      </c>
      <c r="E173" s="55">
        <v>9</v>
      </c>
      <c r="F173" s="55">
        <v>150</v>
      </c>
      <c r="G173" s="10"/>
    </row>
    <row r="174" spans="3:7" ht="12.75">
      <c r="C174" s="13" t="s">
        <v>25</v>
      </c>
      <c r="D174" s="13" t="s">
        <v>247</v>
      </c>
      <c r="E174" s="55">
        <v>8</v>
      </c>
      <c r="F174" s="55">
        <v>16</v>
      </c>
      <c r="G174" s="13"/>
    </row>
    <row r="175" spans="3:7" ht="12.75">
      <c r="C175" s="2" t="s">
        <v>32</v>
      </c>
      <c r="D175" s="2" t="s">
        <v>223</v>
      </c>
      <c r="E175" s="55">
        <v>20</v>
      </c>
      <c r="F175" s="55">
        <v>180</v>
      </c>
      <c r="G175" s="13"/>
    </row>
    <row r="176" spans="2:7" ht="12.75">
      <c r="B176" s="2" t="s">
        <v>210</v>
      </c>
      <c r="C176" s="13" t="s">
        <v>40</v>
      </c>
      <c r="D176" s="13" t="s">
        <v>120</v>
      </c>
      <c r="E176" s="55">
        <v>3</v>
      </c>
      <c r="F176" s="55">
        <v>50</v>
      </c>
      <c r="G176" s="13"/>
    </row>
    <row r="177" spans="5:7" ht="12.75">
      <c r="E177" s="2"/>
      <c r="F177" s="2"/>
      <c r="G177" s="2"/>
    </row>
    <row r="178" spans="2:7" ht="12.75">
      <c r="B178" s="2" t="s">
        <v>36</v>
      </c>
      <c r="C178" s="2" t="s">
        <v>31</v>
      </c>
      <c r="D178" s="2" t="s">
        <v>120</v>
      </c>
      <c r="E178" s="55">
        <v>5</v>
      </c>
      <c r="F178" s="55">
        <v>50</v>
      </c>
      <c r="G178" s="2"/>
    </row>
    <row r="179" spans="3:7" ht="12.75">
      <c r="C179" s="2" t="s">
        <v>27</v>
      </c>
      <c r="D179" s="2" t="s">
        <v>121</v>
      </c>
      <c r="E179" s="55">
        <v>15</v>
      </c>
      <c r="F179" s="55">
        <v>15</v>
      </c>
      <c r="G179" s="13"/>
    </row>
    <row r="180" spans="3:7" ht="12.75">
      <c r="C180" s="2" t="s">
        <v>37</v>
      </c>
      <c r="D180" s="2" t="s">
        <v>120</v>
      </c>
      <c r="E180" s="55">
        <v>16</v>
      </c>
      <c r="F180" s="55">
        <v>50</v>
      </c>
      <c r="G180" s="13"/>
    </row>
    <row r="181" spans="3:7" ht="12.75">
      <c r="C181" s="2" t="s">
        <v>28</v>
      </c>
      <c r="D181" s="2" t="s">
        <v>120</v>
      </c>
      <c r="E181" s="55">
        <v>17</v>
      </c>
      <c r="F181" s="55">
        <v>50</v>
      </c>
      <c r="G181" s="13"/>
    </row>
    <row r="182" spans="3:7" ht="12.75">
      <c r="C182" s="2" t="s">
        <v>29</v>
      </c>
      <c r="D182" s="2" t="s">
        <v>120</v>
      </c>
      <c r="E182" s="55">
        <v>11</v>
      </c>
      <c r="F182" s="55">
        <v>50</v>
      </c>
      <c r="G182" s="13"/>
    </row>
    <row r="183" spans="2:7" ht="12.75">
      <c r="B183" s="2" t="s">
        <v>109</v>
      </c>
      <c r="C183" s="2" t="s">
        <v>24</v>
      </c>
      <c r="D183" s="2" t="s">
        <v>121</v>
      </c>
      <c r="E183" s="55">
        <v>1</v>
      </c>
      <c r="F183" s="55">
        <v>12</v>
      </c>
      <c r="G183" s="13"/>
    </row>
    <row r="184" spans="3:7" ht="12.75">
      <c r="C184" s="2" t="s">
        <v>202</v>
      </c>
      <c r="D184" s="2" t="s">
        <v>224</v>
      </c>
      <c r="E184" s="55">
        <v>6</v>
      </c>
      <c r="F184" s="55">
        <v>80</v>
      </c>
      <c r="G184" s="2"/>
    </row>
    <row r="185" spans="3:7" ht="12.75">
      <c r="C185" s="2" t="s">
        <v>204</v>
      </c>
      <c r="D185" s="2" t="s">
        <v>123</v>
      </c>
      <c r="E185" s="55">
        <v>4</v>
      </c>
      <c r="F185" s="55">
        <v>40</v>
      </c>
      <c r="G185" s="2"/>
    </row>
    <row r="186" spans="3:7" ht="12.75">
      <c r="C186" s="2" t="s">
        <v>203</v>
      </c>
      <c r="D186" s="2" t="s">
        <v>121</v>
      </c>
      <c r="E186" s="55">
        <v>12</v>
      </c>
      <c r="F186" s="55">
        <v>12</v>
      </c>
      <c r="G186" s="2"/>
    </row>
    <row r="187" spans="3:7" ht="12.75">
      <c r="C187" s="2" t="s">
        <v>205</v>
      </c>
      <c r="D187" s="2" t="s">
        <v>222</v>
      </c>
      <c r="E187" s="55">
        <v>22</v>
      </c>
      <c r="F187" s="55">
        <v>150</v>
      </c>
      <c r="G187" s="2"/>
    </row>
    <row r="188" spans="3:7" ht="12.75">
      <c r="C188" s="2" t="s">
        <v>206</v>
      </c>
      <c r="D188" s="2" t="s">
        <v>120</v>
      </c>
      <c r="E188" s="55">
        <v>13</v>
      </c>
      <c r="F188" s="55">
        <v>50</v>
      </c>
      <c r="G188" s="2"/>
    </row>
    <row r="189" spans="3:7" ht="12.75">
      <c r="C189" s="2" t="s">
        <v>17</v>
      </c>
      <c r="D189" s="2" t="s">
        <v>121</v>
      </c>
      <c r="E189" s="55">
        <v>10</v>
      </c>
      <c r="F189" s="55">
        <v>12</v>
      </c>
      <c r="G189" s="2"/>
    </row>
    <row r="190" ht="12.75">
      <c r="G190" s="2"/>
    </row>
    <row r="191" spans="2:7" ht="12.75">
      <c r="B191" s="2" t="s">
        <v>51</v>
      </c>
      <c r="C191" s="13" t="s">
        <v>33</v>
      </c>
      <c r="D191" s="13" t="s">
        <v>122</v>
      </c>
      <c r="E191" s="55">
        <v>21</v>
      </c>
      <c r="F191" s="55">
        <v>100</v>
      </c>
      <c r="G191" s="13"/>
    </row>
    <row r="192" spans="3:7" ht="12.75">
      <c r="C192" s="13"/>
      <c r="D192" s="13"/>
      <c r="G192" s="13"/>
    </row>
    <row r="193" spans="2:7" ht="12.75">
      <c r="B193" s="2" t="s">
        <v>74</v>
      </c>
      <c r="C193" s="2" t="s">
        <v>209</v>
      </c>
      <c r="D193" s="2" t="s">
        <v>222</v>
      </c>
      <c r="E193" s="55">
        <v>20</v>
      </c>
      <c r="F193" s="55">
        <v>180</v>
      </c>
      <c r="G193" s="13"/>
    </row>
    <row r="194" ht="12.75">
      <c r="G194" s="2"/>
    </row>
    <row r="195" spans="2:7" ht="12.75">
      <c r="B195" s="2" t="s">
        <v>20</v>
      </c>
      <c r="C195" s="2" t="s">
        <v>219</v>
      </c>
      <c r="D195" s="76" t="s">
        <v>253</v>
      </c>
      <c r="E195" s="55">
        <v>19</v>
      </c>
      <c r="F195" s="55">
        <v>300</v>
      </c>
      <c r="G195" s="10"/>
    </row>
    <row r="197" spans="2:7" ht="12.75">
      <c r="B197" s="2" t="s">
        <v>76</v>
      </c>
      <c r="C197" s="13" t="s">
        <v>25</v>
      </c>
      <c r="D197" s="13" t="s">
        <v>247</v>
      </c>
      <c r="E197" s="55">
        <v>8</v>
      </c>
      <c r="F197" s="55">
        <v>16</v>
      </c>
      <c r="G197" s="13"/>
    </row>
    <row r="198" spans="2:7" ht="12.75">
      <c r="B198" s="2" t="s">
        <v>30</v>
      </c>
      <c r="C198" s="2" t="s">
        <v>41</v>
      </c>
      <c r="D198" s="2" t="s">
        <v>120</v>
      </c>
      <c r="E198" s="55">
        <v>3</v>
      </c>
      <c r="F198" s="55">
        <v>50</v>
      </c>
      <c r="G198" s="2"/>
    </row>
    <row r="199" spans="3:7" ht="12.75">
      <c r="C199" s="2" t="s">
        <v>26</v>
      </c>
      <c r="D199" s="2" t="s">
        <v>222</v>
      </c>
      <c r="E199" s="55">
        <v>20</v>
      </c>
      <c r="F199" s="55">
        <v>180</v>
      </c>
      <c r="G199" s="2"/>
    </row>
    <row r="200" spans="3:7" ht="12.75">
      <c r="C200" s="2" t="s">
        <v>256</v>
      </c>
      <c r="D200" s="2" t="s">
        <v>120</v>
      </c>
      <c r="E200" s="55">
        <v>21</v>
      </c>
      <c r="F200" s="55">
        <v>100</v>
      </c>
      <c r="G200" s="2"/>
    </row>
    <row r="201" spans="2:7" ht="12.75">
      <c r="B201" s="2" t="s">
        <v>69</v>
      </c>
      <c r="C201" s="77" t="s">
        <v>33</v>
      </c>
      <c r="D201" s="13" t="s">
        <v>122</v>
      </c>
      <c r="E201" s="55">
        <v>16</v>
      </c>
      <c r="F201" s="55">
        <v>50</v>
      </c>
      <c r="G201" s="13"/>
    </row>
    <row r="202" spans="3:7" ht="12.75">
      <c r="C202" s="13"/>
      <c r="D202" s="13"/>
      <c r="G202" s="13"/>
    </row>
    <row r="203" spans="2:7" ht="12.75">
      <c r="B203" s="2" t="s">
        <v>1</v>
      </c>
      <c r="C203" s="2" t="s">
        <v>244</v>
      </c>
      <c r="D203" s="2" t="s">
        <v>121</v>
      </c>
      <c r="E203" s="55">
        <v>15</v>
      </c>
      <c r="F203" s="55">
        <v>15</v>
      </c>
      <c r="G203" s="2"/>
    </row>
    <row r="204" spans="2:7" ht="12.75">
      <c r="B204" s="2" t="s">
        <v>110</v>
      </c>
      <c r="C204" s="2" t="s">
        <v>49</v>
      </c>
      <c r="D204" s="2" t="s">
        <v>222</v>
      </c>
      <c r="E204" s="55">
        <v>22</v>
      </c>
      <c r="F204" s="55">
        <v>150</v>
      </c>
      <c r="G204" s="2"/>
    </row>
    <row r="205" spans="3:7" ht="12.75">
      <c r="C205" s="2" t="s">
        <v>12</v>
      </c>
      <c r="D205" s="2" t="s">
        <v>120</v>
      </c>
      <c r="E205" s="55">
        <v>13</v>
      </c>
      <c r="F205" s="55">
        <v>50</v>
      </c>
      <c r="G205" s="2"/>
    </row>
    <row r="206" spans="2:7" ht="12.75">
      <c r="B206" s="2" t="s">
        <v>237</v>
      </c>
      <c r="C206" s="2" t="s">
        <v>242</v>
      </c>
      <c r="D206" s="2" t="s">
        <v>121</v>
      </c>
      <c r="E206" s="55">
        <v>12</v>
      </c>
      <c r="F206" s="55">
        <v>12</v>
      </c>
      <c r="G206" s="2"/>
    </row>
    <row r="207" ht="12.75">
      <c r="G207" s="2"/>
    </row>
    <row r="208" spans="1:7" ht="12.75">
      <c r="A208" s="9" t="s">
        <v>81</v>
      </c>
      <c r="B208" s="2" t="s">
        <v>53</v>
      </c>
      <c r="C208" s="2" t="s">
        <v>202</v>
      </c>
      <c r="D208" s="2" t="s">
        <v>224</v>
      </c>
      <c r="E208" s="55">
        <v>6</v>
      </c>
      <c r="F208" s="55">
        <v>80</v>
      </c>
      <c r="G208" s="2"/>
    </row>
    <row r="209" spans="1:7" ht="12.75">
      <c r="A209" s="68">
        <v>37330</v>
      </c>
      <c r="C209" s="2" t="s">
        <v>204</v>
      </c>
      <c r="D209" s="2" t="s">
        <v>123</v>
      </c>
      <c r="E209" s="55">
        <v>4</v>
      </c>
      <c r="F209" s="55">
        <v>40</v>
      </c>
      <c r="G209" s="2"/>
    </row>
    <row r="210" spans="1:7" ht="12.75">
      <c r="A210" s="4">
        <v>2002</v>
      </c>
      <c r="C210" s="2" t="s">
        <v>203</v>
      </c>
      <c r="D210" s="2" t="s">
        <v>121</v>
      </c>
      <c r="E210" s="55">
        <v>12</v>
      </c>
      <c r="F210" s="55">
        <v>12</v>
      </c>
      <c r="G210" s="2"/>
    </row>
    <row r="212" spans="2:7" ht="12.75">
      <c r="B212" s="2" t="s">
        <v>82</v>
      </c>
      <c r="C212" s="2" t="s">
        <v>55</v>
      </c>
      <c r="D212" s="2" t="s">
        <v>225</v>
      </c>
      <c r="E212" s="55">
        <v>20</v>
      </c>
      <c r="F212" s="55">
        <v>300</v>
      </c>
      <c r="G212" s="2"/>
    </row>
    <row r="213" spans="3:7" ht="12.75">
      <c r="C213" s="2" t="s">
        <v>54</v>
      </c>
      <c r="D213" s="2" t="s">
        <v>225</v>
      </c>
      <c r="E213" s="55">
        <v>16</v>
      </c>
      <c r="F213" s="55">
        <v>150</v>
      </c>
      <c r="G213" s="2"/>
    </row>
    <row r="214" spans="3:7" ht="12.75">
      <c r="C214" s="2" t="s">
        <v>56</v>
      </c>
      <c r="D214" s="2" t="s">
        <v>225</v>
      </c>
      <c r="E214" s="55">
        <v>22</v>
      </c>
      <c r="F214" s="55">
        <v>150</v>
      </c>
      <c r="G214" s="2"/>
    </row>
    <row r="215" ht="12.75">
      <c r="G215" s="2"/>
    </row>
    <row r="216" spans="2:7" ht="12.75">
      <c r="B216" s="2" t="s">
        <v>57</v>
      </c>
      <c r="C216" s="2" t="s">
        <v>2</v>
      </c>
      <c r="D216" s="2" t="s">
        <v>224</v>
      </c>
      <c r="E216" s="55">
        <v>6</v>
      </c>
      <c r="F216" s="55">
        <v>120</v>
      </c>
      <c r="G216" s="2"/>
    </row>
    <row r="217" ht="12.75">
      <c r="G217" s="2"/>
    </row>
    <row r="218" spans="2:7" ht="12.75">
      <c r="B218" s="2" t="s">
        <v>58</v>
      </c>
      <c r="C218" s="78" t="s">
        <v>14</v>
      </c>
      <c r="D218" s="2" t="s">
        <v>227</v>
      </c>
      <c r="E218" s="55">
        <v>6</v>
      </c>
      <c r="F218" s="55">
        <v>88</v>
      </c>
      <c r="G218" s="2"/>
    </row>
    <row r="219" spans="1:7" ht="12.75">
      <c r="A219" s="9"/>
      <c r="G219" s="2"/>
    </row>
    <row r="220" spans="1:7" ht="12.75">
      <c r="A220" s="9" t="s">
        <v>185</v>
      </c>
      <c r="G220" s="2"/>
    </row>
    <row r="221" spans="1:7" ht="12.75">
      <c r="A221" s="9"/>
      <c r="C221" s="10"/>
      <c r="G221" s="2"/>
    </row>
    <row r="222" spans="1:7" ht="12.75">
      <c r="A222" s="9">
        <v>802</v>
      </c>
      <c r="C222" s="10" t="s">
        <v>158</v>
      </c>
      <c r="G222" s="2"/>
    </row>
    <row r="223" spans="1:7" ht="12.75">
      <c r="A223" s="9"/>
      <c r="B223" s="2" t="s">
        <v>157</v>
      </c>
      <c r="C223" s="10" t="s">
        <v>163</v>
      </c>
      <c r="G223" s="2"/>
    </row>
    <row r="224" spans="1:7" ht="12.75">
      <c r="A224" s="9"/>
      <c r="B224" s="2" t="s">
        <v>159</v>
      </c>
      <c r="C224" s="10" t="s">
        <v>167</v>
      </c>
      <c r="G224" s="2"/>
    </row>
    <row r="225" spans="1:7" ht="12.75">
      <c r="A225" s="9"/>
      <c r="B225" s="2" t="s">
        <v>160</v>
      </c>
      <c r="C225" s="10" t="s">
        <v>164</v>
      </c>
      <c r="G225" s="2"/>
    </row>
    <row r="226" spans="1:7" ht="12.75">
      <c r="A226" s="9"/>
      <c r="B226" s="2" t="s">
        <v>161</v>
      </c>
      <c r="C226" s="10" t="s">
        <v>166</v>
      </c>
      <c r="D226" s="2" t="s">
        <v>62</v>
      </c>
      <c r="G226" s="2"/>
    </row>
    <row r="227" spans="1:7" ht="12.75">
      <c r="A227" s="9"/>
      <c r="B227" s="2" t="s">
        <v>162</v>
      </c>
      <c r="C227" s="10" t="s">
        <v>165</v>
      </c>
      <c r="G227" s="2"/>
    </row>
    <row r="228" spans="1:7" ht="12.75">
      <c r="A228" s="9"/>
      <c r="C228" s="10"/>
      <c r="G228" s="2"/>
    </row>
    <row r="229" spans="1:7" ht="12.75">
      <c r="A229" s="9">
        <v>802.1</v>
      </c>
      <c r="C229" s="10" t="s">
        <v>132</v>
      </c>
      <c r="E229" s="55">
        <v>1</v>
      </c>
      <c r="G229" s="2"/>
    </row>
    <row r="230" spans="1:7" ht="12.75">
      <c r="A230" s="9"/>
      <c r="C230" s="10"/>
      <c r="G230" s="2"/>
    </row>
    <row r="231" spans="1:7" ht="12.75">
      <c r="A231" s="9">
        <v>802.3</v>
      </c>
      <c r="C231" s="10" t="s">
        <v>133</v>
      </c>
      <c r="G231" s="2"/>
    </row>
    <row r="232" spans="1:7" ht="12.75">
      <c r="A232" s="9"/>
      <c r="B232" s="2" t="s">
        <v>145</v>
      </c>
      <c r="C232" s="10" t="s">
        <v>138</v>
      </c>
      <c r="E232" s="55">
        <v>19</v>
      </c>
      <c r="G232" s="2"/>
    </row>
    <row r="233" spans="1:7" ht="12.75">
      <c r="A233" s="9"/>
      <c r="B233" s="2" t="s">
        <v>134</v>
      </c>
      <c r="C233" s="10" t="s">
        <v>139</v>
      </c>
      <c r="E233" s="55">
        <v>15</v>
      </c>
      <c r="G233" s="2"/>
    </row>
    <row r="234" spans="1:7" ht="12.75">
      <c r="A234" s="9"/>
      <c r="B234" s="2" t="s">
        <v>135</v>
      </c>
      <c r="C234" s="10" t="s">
        <v>139</v>
      </c>
      <c r="E234" s="55">
        <v>18</v>
      </c>
      <c r="G234" s="2"/>
    </row>
    <row r="235" spans="1:7" ht="12.75">
      <c r="A235" s="9"/>
      <c r="B235" s="2" t="s">
        <v>136</v>
      </c>
      <c r="C235" s="10" t="s">
        <v>139</v>
      </c>
      <c r="E235" s="55">
        <v>2</v>
      </c>
      <c r="G235" s="2"/>
    </row>
    <row r="236" spans="1:7" ht="12.75">
      <c r="A236" s="9"/>
      <c r="B236" s="2" t="s">
        <v>137</v>
      </c>
      <c r="C236" s="10" t="s">
        <v>140</v>
      </c>
      <c r="E236" s="55">
        <v>14</v>
      </c>
      <c r="G236" s="2"/>
    </row>
    <row r="237" spans="1:7" ht="12.75">
      <c r="A237" s="9"/>
      <c r="C237" s="10"/>
      <c r="E237" s="55">
        <v>9</v>
      </c>
      <c r="G237" s="2"/>
    </row>
    <row r="238" spans="1:7" ht="12.75">
      <c r="A238" s="9">
        <v>802.11</v>
      </c>
      <c r="C238" s="10" t="s">
        <v>168</v>
      </c>
      <c r="G238" s="2"/>
    </row>
    <row r="239" spans="1:7" ht="12.75">
      <c r="A239" s="9"/>
      <c r="B239" s="2" t="s">
        <v>177</v>
      </c>
      <c r="C239" s="10" t="s">
        <v>183</v>
      </c>
      <c r="G239" s="2"/>
    </row>
    <row r="240" spans="1:7" ht="12.75">
      <c r="A240" s="9"/>
      <c r="B240" s="2" t="s">
        <v>178</v>
      </c>
      <c r="C240" s="10" t="s">
        <v>184</v>
      </c>
      <c r="E240" s="55">
        <v>20</v>
      </c>
      <c r="G240" s="2"/>
    </row>
    <row r="241" spans="1:7" ht="12.75">
      <c r="A241" s="9"/>
      <c r="B241" s="2" t="s">
        <v>179</v>
      </c>
      <c r="C241" s="10" t="s">
        <v>132</v>
      </c>
      <c r="E241" s="55">
        <v>21</v>
      </c>
      <c r="G241" s="2"/>
    </row>
    <row r="242" spans="1:7" ht="12.75">
      <c r="A242" s="9"/>
      <c r="B242" s="2" t="s">
        <v>180</v>
      </c>
      <c r="C242" s="10" t="s">
        <v>132</v>
      </c>
      <c r="E242" s="55">
        <v>3</v>
      </c>
      <c r="G242" s="2"/>
    </row>
    <row r="243" spans="1:7" ht="12.75">
      <c r="A243" s="9"/>
      <c r="B243" s="2" t="s">
        <v>182</v>
      </c>
      <c r="C243" s="10" t="s">
        <v>132</v>
      </c>
      <c r="E243" s="55">
        <v>5</v>
      </c>
      <c r="G243" s="2"/>
    </row>
    <row r="244" spans="1:7" ht="12.75">
      <c r="A244" s="9"/>
      <c r="B244" s="2" t="s">
        <v>181</v>
      </c>
      <c r="C244" s="10" t="s">
        <v>176</v>
      </c>
      <c r="E244" s="55">
        <v>8</v>
      </c>
      <c r="G244" s="2"/>
    </row>
    <row r="245" spans="1:7" ht="12.75">
      <c r="A245" s="9"/>
      <c r="C245" s="10"/>
      <c r="G245" s="2"/>
    </row>
    <row r="246" spans="1:7" ht="12.75">
      <c r="A246" s="9">
        <v>802.15</v>
      </c>
      <c r="C246" s="10" t="s">
        <v>148</v>
      </c>
      <c r="G246" s="2"/>
    </row>
    <row r="247" spans="1:7" ht="12.75">
      <c r="A247" s="9"/>
      <c r="B247" s="2" t="s">
        <v>142</v>
      </c>
      <c r="C247" s="10" t="s">
        <v>146</v>
      </c>
      <c r="E247" s="55">
        <v>16</v>
      </c>
      <c r="G247" s="2"/>
    </row>
    <row r="248" spans="1:7" ht="12.75">
      <c r="A248" s="9"/>
      <c r="B248" s="2" t="s">
        <v>143</v>
      </c>
      <c r="C248" s="10" t="s">
        <v>147</v>
      </c>
      <c r="E248" s="55">
        <v>17</v>
      </c>
      <c r="G248" s="2"/>
    </row>
    <row r="249" spans="1:7" ht="12.75">
      <c r="A249" s="9"/>
      <c r="B249" s="2" t="s">
        <v>144</v>
      </c>
      <c r="C249" s="10" t="s">
        <v>132</v>
      </c>
      <c r="E249" s="55">
        <v>11</v>
      </c>
      <c r="G249" s="2"/>
    </row>
    <row r="250" spans="1:7" ht="12.75">
      <c r="A250" s="9"/>
      <c r="B250" s="2" t="s">
        <v>149</v>
      </c>
      <c r="C250" s="10" t="s">
        <v>150</v>
      </c>
      <c r="E250" s="55">
        <v>7</v>
      </c>
      <c r="G250" s="2"/>
    </row>
    <row r="251" spans="1:7" ht="12.75">
      <c r="A251" s="9"/>
      <c r="C251" s="10"/>
      <c r="G251" s="2"/>
    </row>
    <row r="252" spans="1:7" ht="12.75">
      <c r="A252" s="9">
        <v>802.16</v>
      </c>
      <c r="C252" s="10" t="s">
        <v>168</v>
      </c>
      <c r="G252" s="2"/>
    </row>
    <row r="253" spans="1:7" ht="12.75">
      <c r="A253" s="9"/>
      <c r="B253" s="2" t="s">
        <v>169</v>
      </c>
      <c r="C253" s="10" t="s">
        <v>175</v>
      </c>
      <c r="E253" s="55">
        <v>6</v>
      </c>
      <c r="G253" s="2"/>
    </row>
    <row r="254" spans="1:7" ht="12.75">
      <c r="A254" s="9"/>
      <c r="B254" s="2" t="s">
        <v>170</v>
      </c>
      <c r="C254" s="10" t="s">
        <v>176</v>
      </c>
      <c r="E254" s="55">
        <v>4</v>
      </c>
      <c r="G254" s="2"/>
    </row>
    <row r="255" spans="1:7" ht="12.75">
      <c r="A255" s="9"/>
      <c r="B255" s="2" t="s">
        <v>171</v>
      </c>
      <c r="C255" s="10" t="s">
        <v>176</v>
      </c>
      <c r="E255" s="55">
        <v>12</v>
      </c>
      <c r="G255" s="2"/>
    </row>
    <row r="256" spans="1:7" ht="12.75">
      <c r="A256" s="9"/>
      <c r="B256" s="2" t="s">
        <v>172</v>
      </c>
      <c r="C256" s="10" t="s">
        <v>150</v>
      </c>
      <c r="G256" s="2"/>
    </row>
    <row r="257" spans="1:7" ht="12.75">
      <c r="A257" s="9"/>
      <c r="B257" s="2" t="s">
        <v>173</v>
      </c>
      <c r="C257" s="10" t="s">
        <v>150</v>
      </c>
      <c r="G257" s="2"/>
    </row>
    <row r="258" spans="1:7" ht="12.75">
      <c r="A258" s="9"/>
      <c r="B258" s="2" t="s">
        <v>174</v>
      </c>
      <c r="C258" s="10" t="s">
        <v>155</v>
      </c>
      <c r="E258" s="55">
        <v>22</v>
      </c>
      <c r="G258" s="2"/>
    </row>
    <row r="259" spans="1:7" ht="12.75">
      <c r="A259" s="9"/>
      <c r="C259" s="10"/>
      <c r="E259" s="55">
        <v>13</v>
      </c>
      <c r="G259" s="2"/>
    </row>
    <row r="260" spans="1:7" ht="12.75">
      <c r="A260" s="9">
        <v>802.17</v>
      </c>
      <c r="C260" s="10" t="s">
        <v>141</v>
      </c>
      <c r="E260" s="55">
        <v>10</v>
      </c>
      <c r="G260" s="2"/>
    </row>
    <row r="261" spans="1:7" ht="12.75">
      <c r="A261" s="9"/>
      <c r="B261" s="2" t="s">
        <v>151</v>
      </c>
      <c r="C261" s="10" t="s">
        <v>154</v>
      </c>
      <c r="G261" s="2"/>
    </row>
    <row r="262" spans="1:7" ht="12.75">
      <c r="A262" s="9"/>
      <c r="B262" s="2" t="s">
        <v>152</v>
      </c>
      <c r="C262" s="10" t="s">
        <v>147</v>
      </c>
      <c r="G262" s="2"/>
    </row>
    <row r="263" spans="1:7" ht="12.75">
      <c r="A263" s="9"/>
      <c r="B263" s="2" t="s">
        <v>153</v>
      </c>
      <c r="C263" s="10" t="s">
        <v>156</v>
      </c>
      <c r="G263" s="2"/>
    </row>
    <row r="264" spans="1:7" ht="12.75">
      <c r="A264" s="9"/>
      <c r="C264" s="10"/>
      <c r="G264" s="2"/>
    </row>
    <row r="265" spans="1:7" ht="12.75">
      <c r="A265" s="9"/>
      <c r="C265" s="10"/>
      <c r="E265" s="67" t="s">
        <v>84</v>
      </c>
      <c r="G265" s="2"/>
    </row>
    <row r="266" spans="1:7" ht="12.75">
      <c r="A266" s="9" t="s">
        <v>186</v>
      </c>
      <c r="C266" s="7" t="s">
        <v>83</v>
      </c>
      <c r="G266" s="2"/>
    </row>
    <row r="267" spans="1:7" ht="12.75">
      <c r="A267" s="9"/>
      <c r="C267" s="10"/>
      <c r="E267" s="4" t="s">
        <v>188</v>
      </c>
      <c r="G267" s="2"/>
    </row>
    <row r="268" spans="1:7" ht="12.75">
      <c r="A268" s="9"/>
      <c r="C268" s="2" t="s">
        <v>187</v>
      </c>
      <c r="E268" s="4" t="s">
        <v>193</v>
      </c>
      <c r="G268" s="2"/>
    </row>
    <row r="269" spans="1:7" ht="12.75">
      <c r="A269" s="9"/>
      <c r="C269" s="2" t="s">
        <v>189</v>
      </c>
      <c r="E269" s="4" t="s">
        <v>194</v>
      </c>
      <c r="G269" s="2"/>
    </row>
    <row r="270" spans="1:7" ht="12.75">
      <c r="A270" s="9"/>
      <c r="C270" s="2" t="s">
        <v>190</v>
      </c>
      <c r="E270" s="4" t="s">
        <v>195</v>
      </c>
      <c r="G270" s="2"/>
    </row>
    <row r="271" spans="1:7" ht="12.75">
      <c r="A271" s="9"/>
      <c r="C271" s="2" t="s">
        <v>191</v>
      </c>
      <c r="E271" s="4" t="s">
        <v>196</v>
      </c>
      <c r="G271" s="2"/>
    </row>
    <row r="272" spans="1:7" ht="12.75">
      <c r="A272" s="9"/>
      <c r="C272" s="2" t="s">
        <v>192</v>
      </c>
      <c r="E272" s="4" t="s">
        <v>124</v>
      </c>
      <c r="G272" s="2"/>
    </row>
    <row r="273" spans="3:7" ht="12.75">
      <c r="C273" s="2" t="s">
        <v>59</v>
      </c>
      <c r="E273" s="4" t="s">
        <v>125</v>
      </c>
      <c r="G273" s="2"/>
    </row>
    <row r="274" spans="3:7" ht="12.75">
      <c r="C274" s="2" t="s">
        <v>85</v>
      </c>
      <c r="E274" s="4" t="s">
        <v>126</v>
      </c>
      <c r="G274" s="2"/>
    </row>
    <row r="275" spans="3:7" ht="12.75">
      <c r="C275" s="2" t="s">
        <v>3</v>
      </c>
      <c r="E275" s="4"/>
      <c r="G275" s="2"/>
    </row>
    <row r="276" spans="3:7" ht="12.75">
      <c r="C276" s="2" t="s">
        <v>127</v>
      </c>
      <c r="E276" s="4"/>
      <c r="G276" s="2"/>
    </row>
    <row r="277" spans="5:7" ht="12.75">
      <c r="E277" s="4"/>
      <c r="G277" s="2"/>
    </row>
    <row r="278" spans="5:7" ht="12.75">
      <c r="E278" s="4"/>
      <c r="G278" s="2"/>
    </row>
    <row r="279" ht="12.75">
      <c r="G279" s="2"/>
    </row>
    <row r="313" ht="12.75" customHeight="1">
      <c r="I313" s="1"/>
    </row>
    <row r="314" ht="26.25" customHeight="1">
      <c r="I314" s="43"/>
    </row>
    <row r="315" ht="18.75" customHeight="1">
      <c r="I315" s="1"/>
    </row>
    <row r="316" ht="15.75" customHeight="1">
      <c r="I316" s="1"/>
    </row>
    <row r="320" ht="12.75" customHeight="1">
      <c r="I320" s="1"/>
    </row>
    <row r="321" ht="12.75" customHeight="1">
      <c r="I321" s="1"/>
    </row>
    <row r="322" ht="42" customHeight="1">
      <c r="I322" s="1"/>
    </row>
    <row r="323" ht="25.5" customHeight="1">
      <c r="I323" s="1"/>
    </row>
    <row r="324" ht="12.75" customHeight="1">
      <c r="I324" s="1"/>
    </row>
    <row r="325" ht="12.75" customHeight="1">
      <c r="I325" s="1"/>
    </row>
    <row r="329" ht="15">
      <c r="E329" s="38"/>
    </row>
    <row r="330" spans="1:7" ht="15">
      <c r="A330" s="59"/>
      <c r="B330" s="38"/>
      <c r="C330" s="38"/>
      <c r="D330" s="38"/>
      <c r="E330" s="38"/>
      <c r="F330" s="38"/>
      <c r="G330" s="38"/>
    </row>
    <row r="331" spans="1:7" ht="15">
      <c r="A331" s="59"/>
      <c r="B331" s="38"/>
      <c r="C331" s="38"/>
      <c r="D331" s="38"/>
      <c r="E331" s="38"/>
      <c r="F331" s="38"/>
      <c r="G331" s="38"/>
    </row>
    <row r="332" spans="1:7" ht="15">
      <c r="A332" s="59"/>
      <c r="B332" s="38"/>
      <c r="C332" s="38"/>
      <c r="D332" s="38"/>
      <c r="E332" s="38"/>
      <c r="F332" s="38"/>
      <c r="G332" s="38"/>
    </row>
    <row r="333" spans="1:7" ht="15">
      <c r="A333" s="60"/>
      <c r="B333" s="39"/>
      <c r="C333" s="38"/>
      <c r="D333" s="38"/>
      <c r="F333" s="38"/>
      <c r="G333" s="38"/>
    </row>
    <row r="334" spans="6:7" ht="12.75">
      <c r="F334" s="56"/>
      <c r="G334" s="5"/>
    </row>
    <row r="335" spans="6:7" ht="12.75">
      <c r="F335" s="56"/>
      <c r="G335" s="5"/>
    </row>
    <row r="336" spans="5:7" ht="12.75">
      <c r="E336" s="57"/>
      <c r="F336" s="56"/>
      <c r="G336" s="5"/>
    </row>
    <row r="337" spans="2:7" ht="12.75">
      <c r="B337" s="7"/>
      <c r="C337" s="7"/>
      <c r="D337" s="7"/>
      <c r="F337" s="57"/>
      <c r="G337" s="8"/>
    </row>
    <row r="338" ht="12.75">
      <c r="A338" s="9"/>
    </row>
    <row r="339" spans="1:3" ht="12.75">
      <c r="A339" s="11"/>
      <c r="C339" s="10"/>
    </row>
    <row r="342" ht="12.75">
      <c r="A342" s="9"/>
    </row>
    <row r="343" ht="12.75">
      <c r="A343" s="11"/>
    </row>
  </sheetData>
  <printOptions horizontalCentered="1"/>
  <pageMargins left="0.196850393700787" right="0.196850393700787" top="1.037401575" bottom="0.696850394" header="0.511811023622047" footer="0.511811023622047"/>
  <pageSetup blackAndWhite="1" fitToHeight="0" horizontalDpi="600" verticalDpi="600" orientation="portrait" scale="79" r:id="rId1"/>
  <headerFooter alignWithMargins="0">
    <oddHeader>&amp;L&amp;"Arial,Bold"&amp;14IEEE 802 Meeting Agenda&amp;C&amp;"Arial,Bold"&amp;18St. Louis Plenary&amp;R&amp;12&amp;D Version 1.0</oddHeader>
  </headerFooter>
  <rowBreaks count="4" manualBreakCount="4">
    <brk id="53" max="255" man="1"/>
    <brk id="115" max="255" man="1"/>
    <brk id="164" max="255" man="1"/>
    <brk id="2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view="pageBreakPreview" zoomScaleSheetLayoutView="100" workbookViewId="0" topLeftCell="A1">
      <pane xSplit="3" ySplit="4" topLeftCell="E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2" sqref="Q52"/>
    </sheetView>
  </sheetViews>
  <sheetFormatPr defaultColWidth="9.140625" defaultRowHeight="12.75"/>
  <cols>
    <col min="1" max="1" width="11.28125" style="18" customWidth="1"/>
    <col min="2" max="2" width="14.57421875" style="32" customWidth="1"/>
    <col min="3" max="3" width="31.8515625" style="18" customWidth="1"/>
    <col min="4" max="4" width="14.140625" style="17" customWidth="1"/>
    <col min="5" max="5" width="7.28125" style="17" customWidth="1"/>
    <col min="6" max="7" width="8.57421875" style="17" customWidth="1"/>
    <col min="8" max="8" width="6.57421875" style="17" customWidth="1"/>
    <col min="9" max="9" width="5.140625" style="17" customWidth="1"/>
    <col min="10" max="10" width="5.421875" style="17" customWidth="1"/>
    <col min="11" max="11" width="11.00390625" style="17" customWidth="1"/>
    <col min="12" max="12" width="6.7109375" style="17" customWidth="1"/>
    <col min="13" max="13" width="6.140625" style="17" customWidth="1"/>
    <col min="14" max="14" width="6.28125" style="17" customWidth="1"/>
    <col min="15" max="15" width="6.7109375" style="17" customWidth="1"/>
    <col min="16" max="16" width="5.00390625" style="17" customWidth="1"/>
    <col min="17" max="17" width="8.140625" style="23" customWidth="1"/>
    <col min="18" max="18" width="13.421875" style="88" customWidth="1"/>
    <col min="19" max="19" width="13.421875" style="17" customWidth="1"/>
    <col min="20" max="21" width="13.421875" style="17" hidden="1" customWidth="1"/>
    <col min="22" max="16384" width="13.421875" style="17" customWidth="1"/>
  </cols>
  <sheetData>
    <row r="1" spans="1:17" ht="30">
      <c r="A1" s="15"/>
      <c r="B1" s="33" t="s">
        <v>86</v>
      </c>
      <c r="C1" s="15" t="s">
        <v>111</v>
      </c>
      <c r="D1" s="16" t="s">
        <v>87</v>
      </c>
      <c r="E1" s="16" t="s">
        <v>95</v>
      </c>
      <c r="F1" s="16" t="s">
        <v>88</v>
      </c>
      <c r="G1" s="16" t="s">
        <v>89</v>
      </c>
      <c r="H1" s="16" t="s">
        <v>90</v>
      </c>
      <c r="I1" s="16"/>
      <c r="J1" s="16"/>
      <c r="K1" s="16" t="s">
        <v>91</v>
      </c>
      <c r="L1" s="16"/>
      <c r="M1" s="16"/>
      <c r="N1" s="16" t="s">
        <v>92</v>
      </c>
      <c r="O1" s="16" t="s">
        <v>93</v>
      </c>
      <c r="P1" s="16" t="s">
        <v>94</v>
      </c>
      <c r="Q1" s="24" t="s">
        <v>96</v>
      </c>
    </row>
    <row r="2" spans="1:17" ht="9.75">
      <c r="A2" s="15"/>
      <c r="B2" s="33"/>
      <c r="C2" s="15"/>
      <c r="D2" s="16"/>
      <c r="E2" s="16"/>
      <c r="F2" s="16"/>
      <c r="G2" s="16"/>
      <c r="H2" s="16" t="s">
        <v>97</v>
      </c>
      <c r="I2" s="16" t="s">
        <v>98</v>
      </c>
      <c r="J2" s="16" t="s">
        <v>99</v>
      </c>
      <c r="K2" s="16" t="s">
        <v>100</v>
      </c>
      <c r="L2" s="16" t="s">
        <v>113</v>
      </c>
      <c r="M2" s="16" t="s">
        <v>115</v>
      </c>
      <c r="N2" s="16"/>
      <c r="O2" s="16"/>
      <c r="P2" s="16"/>
      <c r="Q2" s="24"/>
    </row>
    <row r="3" spans="2:16" ht="9.75">
      <c r="B3" s="34" t="s">
        <v>101</v>
      </c>
      <c r="C3" s="19"/>
      <c r="F3" s="20">
        <v>0</v>
      </c>
      <c r="G3" s="20"/>
      <c r="H3" s="20"/>
      <c r="I3" s="20"/>
      <c r="J3" s="20"/>
      <c r="K3" s="20"/>
      <c r="L3" s="20"/>
      <c r="M3" s="20"/>
      <c r="P3" s="20"/>
    </row>
    <row r="4" spans="2:16" ht="9.75">
      <c r="B4" s="34" t="s">
        <v>102</v>
      </c>
      <c r="C4" s="19"/>
      <c r="G4" s="20"/>
      <c r="H4" s="20"/>
      <c r="I4" s="20"/>
      <c r="J4" s="20"/>
      <c r="K4" s="20"/>
      <c r="L4" s="20" t="s">
        <v>107</v>
      </c>
      <c r="M4" s="20"/>
      <c r="P4" s="20"/>
    </row>
    <row r="5" spans="1:17" ht="9.75">
      <c r="A5" s="21"/>
      <c r="B5" s="35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5"/>
    </row>
    <row r="6" spans="1:18" ht="15" customHeight="1">
      <c r="A6" s="36" t="str">
        <f>'Agenda-A-1'!A8</f>
        <v>Sun</v>
      </c>
      <c r="B6" s="69">
        <f>'Agenda-A-1'!A9</f>
        <v>37325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79"/>
    </row>
    <row r="7" spans="1:18" s="85" customFormat="1" ht="15" customHeight="1">
      <c r="A7" s="84"/>
      <c r="B7" s="81">
        <f>'Agenda-A-1'!G6</f>
        <v>0</v>
      </c>
      <c r="C7" s="18" t="str">
        <f>'Agenda-A-1'!C6</f>
        <v>802.17  RPR (Alliance)</v>
      </c>
      <c r="D7" s="85" t="str">
        <f>'Agenda-A-1'!D6</f>
        <v>SR+HT</v>
      </c>
      <c r="E7" s="85">
        <f>'Agenda-A-1'!F6</f>
        <v>50</v>
      </c>
      <c r="F7" s="85">
        <f>'Agenda-A-1'!E6</f>
        <v>22</v>
      </c>
      <c r="G7" s="85">
        <v>0</v>
      </c>
      <c r="H7" s="85">
        <v>0</v>
      </c>
      <c r="I7" s="85">
        <v>1</v>
      </c>
      <c r="J7" s="85">
        <v>0</v>
      </c>
      <c r="K7" s="85">
        <v>1</v>
      </c>
      <c r="L7" s="85">
        <v>0</v>
      </c>
      <c r="M7" s="85">
        <v>0</v>
      </c>
      <c r="N7" s="85">
        <v>1</v>
      </c>
      <c r="O7" s="85">
        <v>0</v>
      </c>
      <c r="P7" s="85">
        <v>0</v>
      </c>
      <c r="Q7" s="94">
        <f>(E7*0.5)/5+1</f>
        <v>6</v>
      </c>
      <c r="R7" s="86"/>
    </row>
    <row r="8" spans="1:18" s="83" customFormat="1" ht="13.5" customHeight="1">
      <c r="A8" s="80"/>
      <c r="B8" s="87"/>
      <c r="C8" s="61" t="str">
        <f>'Agenda-A-1'!C12</f>
        <v>802.17  RPR (Terms &amp; Definition Ad Hoc)</v>
      </c>
      <c r="Q8" s="95"/>
      <c r="R8" s="82"/>
    </row>
    <row r="9" spans="2:19" ht="13.5" customHeight="1">
      <c r="B9" s="32">
        <f>'Agenda-A-1'!G7</f>
        <v>0</v>
      </c>
      <c r="C9" s="18" t="str">
        <f>'Agenda-A-1'!C7</f>
        <v> Zigsbee</v>
      </c>
      <c r="D9" s="17" t="str">
        <f>'Agenda-A-1'!D7</f>
        <v>SR+HT</v>
      </c>
      <c r="E9" s="17">
        <f>'Agenda-A-1'!F7</f>
        <v>50</v>
      </c>
      <c r="F9" s="17">
        <f>'Agenda-A-1'!E7</f>
        <v>17</v>
      </c>
      <c r="G9" s="17">
        <v>0</v>
      </c>
      <c r="H9" s="17">
        <v>0</v>
      </c>
      <c r="I9" s="17">
        <v>1</v>
      </c>
      <c r="J9" s="17">
        <v>0</v>
      </c>
      <c r="K9" s="17">
        <v>1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23">
        <f>(E9*0.5)/5+1</f>
        <v>6</v>
      </c>
      <c r="S9" s="18"/>
    </row>
    <row r="10" spans="1:19" s="45" customFormat="1" ht="17.25" customHeight="1">
      <c r="A10" s="62"/>
      <c r="B10" s="100">
        <f>'Agenda-A-1'!G8</f>
        <v>0</v>
      </c>
      <c r="C10" s="18" t="str">
        <f>'Agenda-A-1'!C8</f>
        <v>802.11/.15  Joint Leadership Meeting</v>
      </c>
      <c r="D10" s="98" t="str">
        <f>'Agenda-A-1'!D8</f>
        <v>BR+XC</v>
      </c>
      <c r="E10" s="98">
        <f>'Agenda-A-1'!F8</f>
        <v>16</v>
      </c>
      <c r="F10" s="98">
        <f>'Agenda-A-1'!E8</f>
        <v>11</v>
      </c>
      <c r="G10" s="98">
        <v>0</v>
      </c>
      <c r="H10" s="98">
        <v>1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6">
        <f>(E10*0.5)/5+1</f>
        <v>2.6</v>
      </c>
      <c r="R10" s="91"/>
      <c r="S10" s="62"/>
    </row>
    <row r="11" spans="1:19" s="47" customFormat="1" ht="16.5" customHeight="1">
      <c r="A11" s="61"/>
      <c r="B11" s="102"/>
      <c r="C11" s="61" t="str">
        <f>'Agenda-A-1'!C9</f>
        <v>802.15  Advisory Committee Meeting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7"/>
      <c r="R11" s="90"/>
      <c r="S11" s="61"/>
    </row>
    <row r="12" spans="2:19" ht="16.5" customHeight="1">
      <c r="B12" s="52">
        <f>'Agenda-A-1'!G10</f>
        <v>0</v>
      </c>
      <c r="C12" s="18" t="str">
        <f>'Agenda-A-1'!C10</f>
        <v>802.11  WG Chair’s Meeting</v>
      </c>
      <c r="D12" s="47" t="str">
        <f>'Agenda-A-1'!D10</f>
        <v>US+HT</v>
      </c>
      <c r="E12" s="47">
        <f>'Agenda-A-1'!F10</f>
        <v>35</v>
      </c>
      <c r="F12" s="47">
        <f>'Agenda-A-1'!E10</f>
        <v>21</v>
      </c>
      <c r="G12" s="47">
        <v>0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</v>
      </c>
      <c r="O12" s="47">
        <v>0</v>
      </c>
      <c r="P12" s="47">
        <v>0</v>
      </c>
      <c r="Q12" s="63">
        <f>(E12*0.5)/5+1</f>
        <v>4.5</v>
      </c>
      <c r="S12" s="18"/>
    </row>
    <row r="13" spans="2:19" ht="12" customHeight="1">
      <c r="B13" s="52">
        <f>'Agenda-A-1'!G11</f>
        <v>0</v>
      </c>
      <c r="C13" s="61" t="str">
        <f>'Agenda-A-1'!C11</f>
        <v>802.0    Executive Sub-Committee</v>
      </c>
      <c r="D13" s="47" t="str">
        <f>'Agenda-A-1'!D11</f>
        <v>BR</v>
      </c>
      <c r="E13" s="47">
        <f>'Agenda-A-1'!F11</f>
        <v>12</v>
      </c>
      <c r="F13" s="47">
        <f>'Agenda-A-1'!E11</f>
        <v>15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63">
        <f>(E13*0.5)/5+1</f>
        <v>2.2</v>
      </c>
      <c r="S13" s="18"/>
    </row>
    <row r="14" spans="2:19" ht="12" customHeight="1">
      <c r="B14" s="52">
        <f>'Agenda-A-1'!G13</f>
        <v>0</v>
      </c>
      <c r="C14" s="61" t="str">
        <f>'Agenda-A-1'!C13</f>
        <v>WMA Mtg</v>
      </c>
      <c r="D14" s="47" t="str">
        <f>'Agenda-A-1'!D13</f>
        <v>BR</v>
      </c>
      <c r="E14" s="47">
        <f>'Agenda-A-1'!F13</f>
        <v>15</v>
      </c>
      <c r="F14" s="47">
        <f>'Agenda-A-1'!E13</f>
        <v>9</v>
      </c>
      <c r="G14" s="47">
        <v>0</v>
      </c>
      <c r="H14" s="47">
        <v>1</v>
      </c>
      <c r="I14" s="47"/>
      <c r="J14" s="47"/>
      <c r="K14" s="47"/>
      <c r="L14" s="47"/>
      <c r="M14" s="47"/>
      <c r="N14" s="47"/>
      <c r="O14" s="47"/>
      <c r="P14" s="47"/>
      <c r="Q14" s="63">
        <f>(E14*0.5)/5+1</f>
        <v>2.5</v>
      </c>
      <c r="S14" s="18"/>
    </row>
    <row r="15" spans="1:18" s="26" customFormat="1" ht="9.75">
      <c r="A15" s="19"/>
      <c r="B15" s="34" t="s">
        <v>103</v>
      </c>
      <c r="C15" s="19"/>
      <c r="F15" s="26">
        <v>4</v>
      </c>
      <c r="G15" s="26">
        <f aca="true" t="shared" si="0" ref="G15:M15">SUM(G9:G14)</f>
        <v>0</v>
      </c>
      <c r="H15" s="26">
        <f t="shared" si="0"/>
        <v>4</v>
      </c>
      <c r="I15" s="26">
        <f t="shared" si="0"/>
        <v>1</v>
      </c>
      <c r="J15" s="26">
        <f t="shared" si="0"/>
        <v>0</v>
      </c>
      <c r="K15" s="26">
        <f t="shared" si="0"/>
        <v>1</v>
      </c>
      <c r="L15" s="26">
        <f t="shared" si="0"/>
        <v>0</v>
      </c>
      <c r="M15" s="26">
        <f t="shared" si="0"/>
        <v>0</v>
      </c>
      <c r="O15" s="26">
        <f>SUM(O9:O14)</f>
        <v>0</v>
      </c>
      <c r="P15" s="26">
        <f>SUM(P9:P14)</f>
        <v>0</v>
      </c>
      <c r="Q15" s="27">
        <f>SUM(Q9:Q14)</f>
        <v>17.8</v>
      </c>
      <c r="R15" s="89"/>
    </row>
    <row r="16" spans="1:19" s="26" customFormat="1" ht="9.75">
      <c r="A16" s="19"/>
      <c r="B16" s="34"/>
      <c r="C16" s="19"/>
      <c r="G16" s="28"/>
      <c r="H16" s="28"/>
      <c r="I16" s="28"/>
      <c r="J16" s="28"/>
      <c r="K16" s="28"/>
      <c r="L16" s="28"/>
      <c r="M16" s="28"/>
      <c r="O16" s="28"/>
      <c r="P16" s="28"/>
      <c r="Q16" s="27"/>
      <c r="R16" s="89"/>
      <c r="S16" s="19"/>
    </row>
    <row r="17" spans="1:18" ht="9.75">
      <c r="A17" s="40" t="str">
        <f>'Agenda-A-1'!A15</f>
        <v>Mon</v>
      </c>
      <c r="B17" s="70">
        <f>'Agenda-A-1'!A16</f>
        <v>37326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4"/>
      <c r="R17" s="79"/>
    </row>
    <row r="18" spans="2:17" ht="9.75">
      <c r="B18" s="100">
        <f>'Agenda-A-1'!G15</f>
        <v>0</v>
      </c>
      <c r="C18" s="18" t="str">
        <f>'Agenda-A-1'!C15</f>
        <v>802.0    Executive Committee</v>
      </c>
      <c r="D18" s="17" t="str">
        <f>'Agenda-A-1'!D15</f>
        <v>18US+70TH</v>
      </c>
      <c r="E18" s="17">
        <f>'Agenda-A-1'!F15</f>
        <v>88</v>
      </c>
      <c r="F18" s="98">
        <f>'Agenda-A-1'!E15</f>
        <v>6</v>
      </c>
      <c r="G18" s="98">
        <v>1</v>
      </c>
      <c r="H18" s="98">
        <v>0</v>
      </c>
      <c r="I18" s="98">
        <v>1</v>
      </c>
      <c r="J18" s="98">
        <v>0</v>
      </c>
      <c r="K18" s="17">
        <v>1</v>
      </c>
      <c r="L18" s="17">
        <v>0</v>
      </c>
      <c r="M18" s="98">
        <v>0</v>
      </c>
      <c r="N18" s="17">
        <v>0</v>
      </c>
      <c r="O18" s="98">
        <v>0</v>
      </c>
      <c r="P18" s="98">
        <v>0</v>
      </c>
      <c r="Q18" s="23">
        <f>(E18*0.5)/5+1</f>
        <v>9.8</v>
      </c>
    </row>
    <row r="19" spans="1:18" s="45" customFormat="1" ht="9.75">
      <c r="A19" s="62"/>
      <c r="B19" s="101"/>
      <c r="C19" s="18" t="str">
        <f>'Agenda-A-1'!C26</f>
        <v>802.16  WirelessMAN WG Opening Plenary</v>
      </c>
      <c r="D19" s="45" t="str">
        <f>'Agenda-A-1'!D26</f>
        <v>SR+HM+HT+PD</v>
      </c>
      <c r="E19" s="45">
        <f>'Agenda-A-1'!F26</f>
        <v>120</v>
      </c>
      <c r="F19" s="99"/>
      <c r="G19" s="99"/>
      <c r="H19" s="99"/>
      <c r="I19" s="99"/>
      <c r="J19" s="99"/>
      <c r="K19" s="46">
        <v>2</v>
      </c>
      <c r="L19" s="46">
        <v>1</v>
      </c>
      <c r="M19" s="99"/>
      <c r="N19" s="45">
        <v>1</v>
      </c>
      <c r="O19" s="99"/>
      <c r="P19" s="99"/>
      <c r="Q19" s="64">
        <f>(E19*0.5)/5+1</f>
        <v>13</v>
      </c>
      <c r="R19" s="91"/>
    </row>
    <row r="20" spans="1:18" s="46" customFormat="1" ht="9.75">
      <c r="A20" s="65"/>
      <c r="B20" s="51"/>
      <c r="C20" s="18" t="str">
        <f>'Agenda-A-1'!C26</f>
        <v>802.16  WirelessMAN WG Opening Plenary</v>
      </c>
      <c r="Q20" s="66"/>
      <c r="R20" s="92"/>
    </row>
    <row r="21" spans="1:18" s="47" customFormat="1" ht="9.75">
      <c r="A21" s="61"/>
      <c r="B21" s="51"/>
      <c r="C21" s="61" t="str">
        <f>'Agenda-A-1'!C37</f>
        <v>802.16  WirelessMAN TG3/4 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63"/>
      <c r="R21" s="90"/>
    </row>
    <row r="22" spans="1:18" s="47" customFormat="1" ht="9.75">
      <c r="A22" s="61"/>
      <c r="B22" s="51">
        <f>'Agenda-A-1'!G16</f>
        <v>0</v>
      </c>
      <c r="C22" s="61" t="str">
        <f>'Agenda-A-1'!C16</f>
        <v>802.15 TG3</v>
      </c>
      <c r="D22" s="47" t="str">
        <f>'Agenda-A-1'!D16</f>
        <v>SR+HT</v>
      </c>
      <c r="E22" s="46">
        <f>'Agenda-A-1'!F16</f>
        <v>50</v>
      </c>
      <c r="F22" s="46">
        <f>'Agenda-A-1'!E16</f>
        <v>17</v>
      </c>
      <c r="G22" s="46">
        <v>0</v>
      </c>
      <c r="H22" s="46">
        <v>0</v>
      </c>
      <c r="I22" s="46">
        <v>1</v>
      </c>
      <c r="J22" s="46">
        <v>0</v>
      </c>
      <c r="K22" s="46">
        <v>1</v>
      </c>
      <c r="L22" s="46">
        <v>0</v>
      </c>
      <c r="M22" s="46">
        <v>0</v>
      </c>
      <c r="N22" s="46">
        <v>1</v>
      </c>
      <c r="O22" s="46">
        <v>0</v>
      </c>
      <c r="P22" s="46">
        <v>0</v>
      </c>
      <c r="Q22" s="63">
        <f>(E22*0.5)/5+1</f>
        <v>6</v>
      </c>
      <c r="R22" s="90"/>
    </row>
    <row r="23" spans="2:17" ht="9.75">
      <c r="B23" s="100">
        <f>'Agenda-A-1'!G17</f>
        <v>0</v>
      </c>
      <c r="C23" s="18" t="str">
        <f>'Agenda-A-1'!C17</f>
        <v>802.17  RPR (Objectives Wording Mtg)</v>
      </c>
      <c r="D23" s="17" t="str">
        <f>'Agenda-A-1'!D17</f>
        <v>SR+HT</v>
      </c>
      <c r="E23" s="98">
        <f>'Agenda-A-1'!F17</f>
        <v>50</v>
      </c>
      <c r="F23" s="98">
        <f>'Agenda-A-1'!E17</f>
        <v>13</v>
      </c>
      <c r="G23" s="98">
        <v>0</v>
      </c>
      <c r="H23" s="98">
        <v>1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1</v>
      </c>
      <c r="O23" s="98">
        <v>0</v>
      </c>
      <c r="P23" s="98">
        <v>0</v>
      </c>
      <c r="Q23" s="96">
        <f>(E23*0.5)/5+1</f>
        <v>6</v>
      </c>
    </row>
    <row r="24" spans="2:17" ht="9.75">
      <c r="B24" s="102"/>
      <c r="C24" s="18" t="str">
        <f>'Agenda-A-1'!C50</f>
        <v>802.17  RPR (Terms &amp; Definition Ad Hoc)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7"/>
    </row>
    <row r="25" spans="2:17" ht="9.75">
      <c r="B25" s="32">
        <f>'Agenda-A-1'!G19</f>
        <v>0</v>
      </c>
      <c r="C25" s="18" t="str">
        <f>'Agenda-A-1'!C19</f>
        <v>802.17  RPR (Ad Hoc Meetings)</v>
      </c>
      <c r="D25" s="17" t="str">
        <f>'Agenda-A-1'!D19</f>
        <v>BR</v>
      </c>
      <c r="E25" s="17">
        <f>'Agenda-A-1'!F19</f>
        <v>12</v>
      </c>
      <c r="F25" s="17">
        <f>'Agenda-A-1'!E19</f>
        <v>10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3">
        <f>(E25*0.5)/5+1</f>
        <v>2.2</v>
      </c>
    </row>
    <row r="26" spans="2:17" ht="9.75">
      <c r="B26" s="100">
        <f>'Agenda-A-1'!G21</f>
        <v>0</v>
      </c>
      <c r="C26" s="18" t="str">
        <f>'Agenda-A-1'!C21</f>
        <v>802.17  RPR (Study Groups)</v>
      </c>
      <c r="D26" s="98" t="str">
        <f>'Agenda-A-1'!D21</f>
        <v>SR+HT+HM+PD</v>
      </c>
      <c r="E26" s="98">
        <f>'Agenda-A-1'!F21</f>
        <v>150</v>
      </c>
      <c r="F26" s="98">
        <f>'Agenda-A-1'!E21</f>
        <v>22</v>
      </c>
      <c r="G26" s="98">
        <v>0</v>
      </c>
      <c r="H26" s="98">
        <v>0</v>
      </c>
      <c r="I26" s="98">
        <v>1</v>
      </c>
      <c r="J26" s="98">
        <v>0</v>
      </c>
      <c r="K26" s="98">
        <v>2</v>
      </c>
      <c r="L26" s="98">
        <v>1</v>
      </c>
      <c r="M26" s="98"/>
      <c r="N26" s="98">
        <v>1</v>
      </c>
      <c r="O26" s="98">
        <v>0</v>
      </c>
      <c r="P26" s="98">
        <v>0</v>
      </c>
      <c r="Q26" s="96">
        <f>(E26*0.5)/5+1</f>
        <v>16</v>
      </c>
    </row>
    <row r="27" spans="2:17" ht="9.75">
      <c r="B27" s="101"/>
      <c r="C27" s="18" t="str">
        <f>'Agenda-A-1'!C29</f>
        <v>802.17  RPR Plenary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2:17" ht="9.75">
      <c r="B28" s="102"/>
      <c r="C28" s="18" t="str">
        <f>'Agenda-A-1'!C49</f>
        <v>802.17  RPR (Performance Ad Hoc)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7"/>
    </row>
    <row r="29" spans="2:17" ht="9.75">
      <c r="B29" s="32">
        <f>'Agenda-A-1'!G23</f>
        <v>0</v>
      </c>
      <c r="C29" s="18" t="str">
        <f>'Agenda-A-1'!C23</f>
        <v>IEEE 802 Opening Plenary</v>
      </c>
      <c r="D29" s="17" t="str">
        <f>'Agenda-A-1'!D23</f>
        <v>SR+PD+HT+HM</v>
      </c>
      <c r="E29" s="17">
        <f>'Agenda-A-1'!F23</f>
        <v>600</v>
      </c>
      <c r="F29" s="17" t="str">
        <f>'Agenda-A-1'!E23</f>
        <v>20+16</v>
      </c>
      <c r="G29" s="17">
        <v>1</v>
      </c>
      <c r="H29" s="17">
        <v>0</v>
      </c>
      <c r="I29" s="17">
        <v>0</v>
      </c>
      <c r="J29" s="17">
        <v>3</v>
      </c>
      <c r="K29" s="17">
        <v>3</v>
      </c>
      <c r="L29" s="17">
        <v>1</v>
      </c>
      <c r="M29" s="17">
        <v>0</v>
      </c>
      <c r="N29" s="17">
        <v>1</v>
      </c>
      <c r="O29" s="17">
        <v>0</v>
      </c>
      <c r="P29" s="17">
        <v>0</v>
      </c>
      <c r="Q29" s="23">
        <f aca="true" t="shared" si="1" ref="Q29:Q34">(E29*0.5)/5+1</f>
        <v>61</v>
      </c>
    </row>
    <row r="30" spans="1:19" ht="20.25">
      <c r="A30" s="18" t="s">
        <v>112</v>
      </c>
      <c r="B30" s="32">
        <f>'Agenda-A-1'!G25</f>
        <v>0</v>
      </c>
      <c r="C30" s="18" t="str">
        <f>'Agenda-A-1'!C25</f>
        <v>802.11/802.15 Joint Opening Plenary</v>
      </c>
      <c r="D30" s="17" t="str">
        <f>'Agenda-A-1'!D25</f>
        <v>SR+HT+HM+PD</v>
      </c>
      <c r="E30" s="17">
        <f>'Agenda-A-1'!F25</f>
        <v>400</v>
      </c>
      <c r="F30" s="17">
        <f>'Agenda-A-1'!E25</f>
        <v>20</v>
      </c>
      <c r="G30" s="17">
        <v>0</v>
      </c>
      <c r="H30" s="17">
        <v>0</v>
      </c>
      <c r="I30" s="17">
        <v>0</v>
      </c>
      <c r="J30" s="17">
        <v>1</v>
      </c>
      <c r="K30" s="17">
        <v>2</v>
      </c>
      <c r="L30" s="17">
        <v>1</v>
      </c>
      <c r="M30" s="17">
        <v>0</v>
      </c>
      <c r="N30" s="17">
        <v>2</v>
      </c>
      <c r="O30" s="17">
        <v>0</v>
      </c>
      <c r="P30" s="17">
        <v>0</v>
      </c>
      <c r="Q30" s="23">
        <f t="shared" si="1"/>
        <v>41</v>
      </c>
      <c r="S30" s="18"/>
    </row>
    <row r="32" spans="2:19" ht="20.25">
      <c r="B32" s="32">
        <f>'Agenda-A-1'!G28</f>
        <v>0</v>
      </c>
      <c r="C32" s="18" t="str">
        <f>'Agenda-A-1'!C28</f>
        <v>802.3    CSMA/CD WG Opening Plenary</v>
      </c>
      <c r="D32" s="17" t="str">
        <f>'Agenda-A-1'!D28</f>
        <v>SR+HM+PD+HT+OH</v>
      </c>
      <c r="E32" s="17">
        <f>'Agenda-A-1'!F28</f>
        <v>300</v>
      </c>
      <c r="F32" s="17">
        <f>'Agenda-A-1'!E28</f>
        <v>19</v>
      </c>
      <c r="G32" s="17">
        <v>0</v>
      </c>
      <c r="H32" s="17">
        <v>0</v>
      </c>
      <c r="I32" s="17">
        <v>0</v>
      </c>
      <c r="J32" s="17">
        <v>1</v>
      </c>
      <c r="K32" s="17">
        <v>3</v>
      </c>
      <c r="L32" s="17">
        <v>1</v>
      </c>
      <c r="M32" s="17">
        <v>0</v>
      </c>
      <c r="N32" s="17">
        <v>1</v>
      </c>
      <c r="O32" s="17">
        <v>0</v>
      </c>
      <c r="P32" s="17">
        <v>0</v>
      </c>
      <c r="Q32" s="23">
        <f t="shared" si="1"/>
        <v>31</v>
      </c>
      <c r="S32" s="18"/>
    </row>
    <row r="33" spans="2:19" ht="9.75">
      <c r="B33" s="32">
        <f>'Agenda-A-1'!G30</f>
        <v>0</v>
      </c>
      <c r="C33" s="18" t="str">
        <f>'Agenda-A-1'!C30</f>
        <v>802.0    Executive Sub-Committees</v>
      </c>
      <c r="D33" s="17" t="str">
        <f>'Agenda-A-1'!D30</f>
        <v>BR</v>
      </c>
      <c r="E33" s="17">
        <f>'Agenda-A-1'!F30</f>
        <v>12</v>
      </c>
      <c r="F33" s="17">
        <f>'Agenda-A-1'!E30</f>
        <v>15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3">
        <f t="shared" si="1"/>
        <v>2.2</v>
      </c>
      <c r="S33" s="18"/>
    </row>
    <row r="34" spans="1:19" s="45" customFormat="1" ht="24.75" customHeight="1">
      <c r="A34" s="18" t="s">
        <v>112</v>
      </c>
      <c r="B34" s="50">
        <f>'Agenda-A-1'!G32</f>
        <v>0</v>
      </c>
      <c r="C34" s="18" t="str">
        <f>'Agenda-A-1'!C32</f>
        <v>802.11  TGF</v>
      </c>
      <c r="D34" s="45" t="str">
        <f>'Agenda-A-1'!D32</f>
        <v>SR+HT+HM+PD</v>
      </c>
      <c r="E34" s="45">
        <f>'Agenda-A-1'!F32</f>
        <v>180</v>
      </c>
      <c r="F34" s="45">
        <f>'Agenda-A-1'!E32</f>
        <v>20</v>
      </c>
      <c r="G34" s="45">
        <v>0</v>
      </c>
      <c r="H34" s="45">
        <v>0</v>
      </c>
      <c r="I34" s="45">
        <v>0</v>
      </c>
      <c r="J34" s="45">
        <v>1</v>
      </c>
      <c r="K34" s="45">
        <v>2</v>
      </c>
      <c r="L34" s="45">
        <v>1</v>
      </c>
      <c r="M34" s="45">
        <v>0</v>
      </c>
      <c r="N34" s="45">
        <v>2</v>
      </c>
      <c r="O34" s="45">
        <v>0</v>
      </c>
      <c r="P34" s="45">
        <v>0</v>
      </c>
      <c r="Q34" s="64">
        <f t="shared" si="1"/>
        <v>19</v>
      </c>
      <c r="R34" s="91"/>
      <c r="S34" s="62"/>
    </row>
    <row r="35" spans="1:19" s="72" customFormat="1" ht="9.75">
      <c r="A35" s="61"/>
      <c r="B35" s="52"/>
      <c r="C35" s="71" t="str">
        <f>'Agenda-A-1'!C45</f>
        <v>802.11  TGG</v>
      </c>
      <c r="D35" s="74"/>
      <c r="E35" s="47"/>
      <c r="F35" s="47"/>
      <c r="G35" s="74"/>
      <c r="H35" s="47"/>
      <c r="I35" s="47"/>
      <c r="J35" s="47"/>
      <c r="K35" s="74"/>
      <c r="L35" s="47"/>
      <c r="M35" s="47"/>
      <c r="N35" s="74"/>
      <c r="O35" s="47"/>
      <c r="P35" s="47"/>
      <c r="Q35" s="63"/>
      <c r="R35" s="73"/>
      <c r="S35" s="71"/>
    </row>
    <row r="36" spans="1:19" s="47" customFormat="1" ht="9.75">
      <c r="A36" s="65"/>
      <c r="B36" s="52">
        <f>'Agenda-A-1'!G33</f>
        <v>0</v>
      </c>
      <c r="C36" s="61" t="str">
        <f>'Agenda-A-1'!C33</f>
        <v>802.15  TG1</v>
      </c>
      <c r="D36" s="47" t="str">
        <f>'Agenda-A-1'!D33</f>
        <v>BR</v>
      </c>
      <c r="E36" s="47">
        <f>'Agenda-A-1'!F33</f>
        <v>15</v>
      </c>
      <c r="F36" s="47">
        <f>'Agenda-A-1'!E33</f>
        <v>7</v>
      </c>
      <c r="G36" s="47">
        <v>0</v>
      </c>
      <c r="H36" s="47">
        <v>1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6">
        <v>0</v>
      </c>
      <c r="O36" s="47">
        <v>0</v>
      </c>
      <c r="P36" s="47">
        <v>0</v>
      </c>
      <c r="Q36" s="63">
        <f aca="true" t="shared" si="2" ref="Q36:Q47">(E36*0.5)/5+1</f>
        <v>2.5</v>
      </c>
      <c r="R36" s="90"/>
      <c r="S36" s="61"/>
    </row>
    <row r="37" spans="2:17" ht="9.75">
      <c r="B37" s="32">
        <f>'Agenda-A-1'!G34</f>
        <v>0</v>
      </c>
      <c r="C37" s="18" t="str">
        <f>'Agenda-A-1'!C34</f>
        <v>802.15  TG2</v>
      </c>
      <c r="D37" s="17" t="str">
        <f>'Agenda-A-1'!D34</f>
        <v>SR+HT</v>
      </c>
      <c r="E37" s="17">
        <f>'Agenda-A-1'!F34</f>
        <v>50</v>
      </c>
      <c r="F37" s="17">
        <f>'Agenda-A-1'!E34</f>
        <v>16</v>
      </c>
      <c r="G37" s="17">
        <v>0</v>
      </c>
      <c r="H37" s="17">
        <v>1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23">
        <f t="shared" si="2"/>
        <v>6</v>
      </c>
    </row>
    <row r="38" spans="1:19" ht="9.75">
      <c r="A38" s="61"/>
      <c r="B38" s="32">
        <f>'Agenda-A-1'!G35</f>
        <v>0</v>
      </c>
      <c r="C38" s="18" t="str">
        <f>'Agenda-A-1'!C35</f>
        <v>802.15  TG3</v>
      </c>
      <c r="D38" s="17" t="str">
        <f>'Agenda-A-1'!D35</f>
        <v>SR+HT</v>
      </c>
      <c r="E38" s="17">
        <f>'Agenda-A-1'!F35</f>
        <v>50</v>
      </c>
      <c r="F38" s="17">
        <f>'Agenda-A-1'!E35</f>
        <v>17</v>
      </c>
      <c r="G38" s="17">
        <v>0</v>
      </c>
      <c r="H38" s="17">
        <v>1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47">
        <v>1</v>
      </c>
      <c r="O38" s="17">
        <v>0</v>
      </c>
      <c r="P38" s="17">
        <v>0</v>
      </c>
      <c r="Q38" s="23">
        <f t="shared" si="2"/>
        <v>6</v>
      </c>
      <c r="S38" s="18"/>
    </row>
    <row r="39" spans="2:17" ht="9.75">
      <c r="B39" s="32">
        <f>'Agenda-A-1'!G36</f>
        <v>0</v>
      </c>
      <c r="C39" s="18" t="str">
        <f>'Agenda-A-1'!C36</f>
        <v>802.15  TG4</v>
      </c>
      <c r="D39" s="17" t="str">
        <f>'Agenda-A-1'!D36</f>
        <v>SR+HT</v>
      </c>
      <c r="E39" s="17">
        <f>'Agenda-A-1'!F36</f>
        <v>50</v>
      </c>
      <c r="F39" s="17">
        <f>'Agenda-A-1'!E36</f>
        <v>11</v>
      </c>
      <c r="G39" s="17">
        <v>0</v>
      </c>
      <c r="H39" s="17">
        <v>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23">
        <f t="shared" si="2"/>
        <v>6</v>
      </c>
    </row>
    <row r="40" spans="2:6" ht="9.75">
      <c r="B40" s="32">
        <f>'Agenda-A-1'!G30</f>
        <v>0</v>
      </c>
      <c r="C40" s="18" t="str">
        <f>'Agenda-A-1'!C30</f>
        <v>802.0    Executive Sub-Committees</v>
      </c>
      <c r="D40" s="17" t="str">
        <f>'Agenda-A-1'!D30</f>
        <v>BR</v>
      </c>
      <c r="E40" s="17">
        <f>'Agenda-A-1'!F30</f>
        <v>12</v>
      </c>
      <c r="F40" s="17">
        <f>'Agenda-A-1'!E30</f>
        <v>15</v>
      </c>
    </row>
    <row r="41" spans="2:17" ht="9.75">
      <c r="B41" s="32">
        <f>'Agenda-A-1'!G27</f>
        <v>0</v>
      </c>
      <c r="C41" s="18" t="str">
        <f>'Agenda-A-1'!C27</f>
        <v>802.1    HILI WG Plenary</v>
      </c>
      <c r="D41" s="17" t="str">
        <f>'Agenda-A-1'!D27</f>
        <v>US+OH</v>
      </c>
      <c r="E41" s="17">
        <f>'Agenda-A-1'!F27</f>
        <v>35</v>
      </c>
      <c r="F41" s="17">
        <f>'Agenda-A-1'!E27</f>
        <v>1</v>
      </c>
      <c r="G41" s="17">
        <v>1</v>
      </c>
      <c r="H41" s="17">
        <v>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3">
        <f>(E41*0.5)/5+1</f>
        <v>4.5</v>
      </c>
    </row>
    <row r="42" spans="2:19" ht="9.75">
      <c r="B42" s="32">
        <f>'Agenda-A-1'!G47</f>
        <v>0</v>
      </c>
      <c r="C42" s="18" t="str">
        <f>'Agenda-A-1'!C73</f>
        <v>802.3    CSMA/CD - (DTE Power)</v>
      </c>
      <c r="D42" s="17" t="str">
        <f>'Agenda-A-1'!D47</f>
        <v>SR+HT</v>
      </c>
      <c r="E42" s="17">
        <f>'Agenda-A-1'!F47</f>
        <v>33</v>
      </c>
      <c r="F42" s="17">
        <f>'Agenda-A-1'!E47</f>
        <v>18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</v>
      </c>
      <c r="O42" s="17">
        <v>0</v>
      </c>
      <c r="P42" s="17">
        <v>0</v>
      </c>
      <c r="Q42" s="23">
        <f>(E42*0.5)/5+1</f>
        <v>4.3</v>
      </c>
      <c r="S42" s="18"/>
    </row>
    <row r="43" spans="1:19" s="47" customFormat="1" ht="9.75">
      <c r="A43" s="65"/>
      <c r="B43" s="52">
        <f>'Agenda-A-1'!G38</f>
        <v>0</v>
      </c>
      <c r="C43" s="61" t="str">
        <f>'Agenda-A-1'!C38</f>
        <v>802.16  WirelessMAN TG2</v>
      </c>
      <c r="D43" s="47" t="str">
        <f>'Agenda-A-1'!D38</f>
        <v>BR</v>
      </c>
      <c r="E43" s="47">
        <f>'Agenda-A-1'!F38</f>
        <v>12</v>
      </c>
      <c r="F43" s="47">
        <f>'Agenda-A-1'!E38</f>
        <v>8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63">
        <f t="shared" si="2"/>
        <v>2.2</v>
      </c>
      <c r="R43" s="90"/>
      <c r="S43" s="61"/>
    </row>
    <row r="44" spans="2:19" ht="20.25">
      <c r="B44" s="32">
        <f>'Agenda-A-1'!G40</f>
        <v>0</v>
      </c>
      <c r="C44" s="18" t="str">
        <f>'Agenda-A-1'!C40</f>
        <v>802.11  TGH (Joint mtg with 802 R-Reg)</v>
      </c>
      <c r="D44" s="17" t="str">
        <f>'Agenda-A-1'!D40</f>
        <v>SR+HT+HM+PD</v>
      </c>
      <c r="E44" s="17">
        <f>'Agenda-A-1'!F40</f>
        <v>50</v>
      </c>
      <c r="F44" s="17">
        <f>'Agenda-A-1'!E40</f>
        <v>3</v>
      </c>
      <c r="G44" s="17">
        <v>0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23">
        <f t="shared" si="2"/>
        <v>6</v>
      </c>
      <c r="S44" s="18"/>
    </row>
    <row r="45" spans="1:19" ht="9.75">
      <c r="A45" s="61"/>
      <c r="B45" s="32">
        <f>'Agenda-A-1'!G41</f>
        <v>0</v>
      </c>
      <c r="C45" s="18" t="str">
        <f>'Agenda-A-1'!C41</f>
        <v>802.11  TGE (QoS)</v>
      </c>
      <c r="D45" s="17" t="str">
        <f>'Agenda-A-1'!D41</f>
        <v>SR+HT+HM+PD</v>
      </c>
      <c r="E45" s="17">
        <f>'Agenda-A-1'!F41</f>
        <v>100</v>
      </c>
      <c r="F45" s="17">
        <f>'Agenda-A-1'!E41</f>
        <v>21</v>
      </c>
      <c r="G45" s="17">
        <v>0</v>
      </c>
      <c r="H45" s="47">
        <v>0</v>
      </c>
      <c r="I45" s="47">
        <v>1</v>
      </c>
      <c r="J45" s="17">
        <v>0</v>
      </c>
      <c r="K45" s="17">
        <v>1</v>
      </c>
      <c r="L45" s="17">
        <v>0</v>
      </c>
      <c r="M45" s="17">
        <v>0</v>
      </c>
      <c r="N45" s="17">
        <v>1</v>
      </c>
      <c r="O45" s="17">
        <v>0</v>
      </c>
      <c r="P45" s="17">
        <v>0</v>
      </c>
      <c r="Q45" s="23">
        <f t="shared" si="2"/>
        <v>11</v>
      </c>
      <c r="S45" s="18"/>
    </row>
    <row r="46" spans="1:19" ht="9.75">
      <c r="A46" s="61"/>
      <c r="B46" s="32">
        <f>'Agenda-A-1'!G42</f>
        <v>0</v>
      </c>
      <c r="C46" s="18" t="str">
        <f>'Agenda-A-1'!C42</f>
        <v>802.11  TGI</v>
      </c>
      <c r="D46" s="17" t="str">
        <f>'Agenda-A-1'!D42</f>
        <v>SR+HT</v>
      </c>
      <c r="E46" s="17">
        <f>'Agenda-A-1'!F42</f>
        <v>50</v>
      </c>
      <c r="F46" s="17">
        <f>'Agenda-A-1'!E42</f>
        <v>5</v>
      </c>
      <c r="G46" s="17">
        <v>0</v>
      </c>
      <c r="H46" s="47">
        <v>1</v>
      </c>
      <c r="I46" s="4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1</v>
      </c>
      <c r="O46" s="17">
        <v>0</v>
      </c>
      <c r="P46" s="17">
        <v>0</v>
      </c>
      <c r="Q46" s="23">
        <f t="shared" si="2"/>
        <v>6</v>
      </c>
      <c r="S46" s="18"/>
    </row>
    <row r="47" spans="1:18" s="45" customFormat="1" ht="20.25">
      <c r="A47" s="62"/>
      <c r="B47" s="50">
        <f>'Agenda-A-1'!G44</f>
        <v>0</v>
      </c>
      <c r="C47" s="18" t="str">
        <f>'Agenda-A-1'!C44</f>
        <v>Tutorial #1  …TBA booked by P. Nikolich</v>
      </c>
      <c r="D47" s="45" t="str">
        <f>'Agenda-A-1'!D44</f>
        <v>SR+HM+PD+HT</v>
      </c>
      <c r="E47" s="45">
        <f>'Agenda-A-1'!F44</f>
        <v>225</v>
      </c>
      <c r="F47" s="45">
        <f>'Agenda-A-1'!E44</f>
        <v>16</v>
      </c>
      <c r="G47" s="45">
        <v>0</v>
      </c>
      <c r="H47" s="45">
        <v>0</v>
      </c>
      <c r="I47" s="45">
        <v>1</v>
      </c>
      <c r="J47" s="45">
        <v>0</v>
      </c>
      <c r="K47" s="45">
        <v>2</v>
      </c>
      <c r="L47" s="45">
        <v>1</v>
      </c>
      <c r="M47" s="45">
        <v>0</v>
      </c>
      <c r="N47" s="45">
        <v>1</v>
      </c>
      <c r="O47" s="45">
        <v>0</v>
      </c>
      <c r="P47" s="45">
        <v>0</v>
      </c>
      <c r="Q47" s="64">
        <f t="shared" si="2"/>
        <v>23.5</v>
      </c>
      <c r="R47" s="91"/>
    </row>
    <row r="48" spans="1:19" s="47" customFormat="1" ht="9.75">
      <c r="A48" s="61"/>
      <c r="B48" s="52"/>
      <c r="C48" s="61" t="str">
        <f>'Agenda-A-1'!C52</f>
        <v>Tutorial #2  TBA</v>
      </c>
      <c r="Q48" s="63"/>
      <c r="R48" s="90"/>
      <c r="S48" s="61"/>
    </row>
    <row r="50" spans="2:19" ht="9.75">
      <c r="B50" s="34" t="s">
        <v>103</v>
      </c>
      <c r="C50" s="19"/>
      <c r="D50" s="26"/>
      <c r="E50" s="26"/>
      <c r="F50" s="26"/>
      <c r="G50" s="26">
        <f aca="true" t="shared" si="3" ref="G50:M50">SUM(G18:G48)</f>
        <v>3</v>
      </c>
      <c r="H50" s="26">
        <f t="shared" si="3"/>
        <v>13</v>
      </c>
      <c r="I50" s="26">
        <f t="shared" si="3"/>
        <v>5</v>
      </c>
      <c r="J50" s="26">
        <f t="shared" si="3"/>
        <v>6</v>
      </c>
      <c r="K50" s="26">
        <f t="shared" si="3"/>
        <v>24</v>
      </c>
      <c r="L50" s="26">
        <f t="shared" si="3"/>
        <v>7</v>
      </c>
      <c r="M50" s="26">
        <f t="shared" si="3"/>
        <v>0</v>
      </c>
      <c r="N50" s="26"/>
      <c r="O50" s="26">
        <f>SUM(O18:O48)</f>
        <v>0</v>
      </c>
      <c r="P50" s="26">
        <f>SUM(P18:P48)</f>
        <v>0</v>
      </c>
      <c r="Q50" s="27">
        <f>235-41</f>
        <v>194</v>
      </c>
      <c r="R50" s="89"/>
      <c r="S50" s="26"/>
    </row>
    <row r="51" spans="2:19" ht="9.75">
      <c r="B51" s="34"/>
      <c r="C51" s="19"/>
      <c r="D51" s="26"/>
      <c r="E51" s="26"/>
      <c r="F51" s="26"/>
      <c r="G51" s="28"/>
      <c r="H51" s="28"/>
      <c r="I51" s="28"/>
      <c r="J51" s="28"/>
      <c r="K51" s="28"/>
      <c r="L51" s="28"/>
      <c r="M51" s="28"/>
      <c r="N51" s="26"/>
      <c r="O51" s="28"/>
      <c r="P51" s="28"/>
      <c r="Q51" s="27"/>
      <c r="R51" s="89"/>
      <c r="S51" s="19"/>
    </row>
    <row r="52" spans="1:18" ht="9.75">
      <c r="A52" s="15" t="str">
        <f>'Agenda-A-1'!A57</f>
        <v>Tues</v>
      </c>
      <c r="B52" s="70">
        <f>'Agenda-A-1'!A58</f>
        <v>37327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4"/>
      <c r="R52" s="79"/>
    </row>
    <row r="53" spans="1:18" s="45" customFormat="1" ht="9.75">
      <c r="A53" s="62"/>
      <c r="B53" s="50">
        <f>'Agenda-A-1'!G57</f>
        <v>0</v>
      </c>
      <c r="C53" s="18" t="str">
        <f>'Agenda-A-1'!C57</f>
        <v>802.11  TGF</v>
      </c>
      <c r="D53" s="45" t="str">
        <f>'Agenda-A-1'!D57</f>
        <v>SR+HT+PD+HM</v>
      </c>
      <c r="E53" s="45">
        <f>'Agenda-A-1'!F57</f>
        <v>180</v>
      </c>
      <c r="F53" s="45">
        <f>'Agenda-A-1'!E57</f>
        <v>20</v>
      </c>
      <c r="G53" s="45">
        <v>0</v>
      </c>
      <c r="H53" s="45">
        <v>0</v>
      </c>
      <c r="I53" s="45">
        <v>1</v>
      </c>
      <c r="J53" s="45">
        <v>0</v>
      </c>
      <c r="K53" s="45">
        <v>2</v>
      </c>
      <c r="L53" s="45">
        <v>1</v>
      </c>
      <c r="M53" s="45">
        <v>0</v>
      </c>
      <c r="N53" s="45">
        <v>1</v>
      </c>
      <c r="O53" s="45">
        <v>0</v>
      </c>
      <c r="P53" s="45">
        <v>0</v>
      </c>
      <c r="Q53" s="64">
        <f>(E53*0.5)/5+1</f>
        <v>19</v>
      </c>
      <c r="R53" s="91"/>
    </row>
    <row r="54" spans="1:18" s="46" customFormat="1" ht="9.75">
      <c r="A54" s="65"/>
      <c r="B54" s="51"/>
      <c r="C54" s="18" t="str">
        <f>'Agenda-A-1'!C84</f>
        <v>802.11  TGG</v>
      </c>
      <c r="Q54" s="66"/>
      <c r="R54" s="92"/>
    </row>
    <row r="55" spans="1:18" s="47" customFormat="1" ht="9.75">
      <c r="A55" s="61"/>
      <c r="B55" s="52"/>
      <c r="C55" s="18" t="str">
        <f>'Agenda-A-1'!C104</f>
        <v>802.11  TGI (SEC)</v>
      </c>
      <c r="Q55" s="63"/>
      <c r="R55" s="90"/>
    </row>
    <row r="56" spans="1:18" s="46" customFormat="1" ht="9.75">
      <c r="A56" s="65"/>
      <c r="B56" s="51">
        <f>'Agenda-A-1'!G58</f>
        <v>0</v>
      </c>
      <c r="C56" s="18" t="str">
        <f>'Agenda-A-1'!C16</f>
        <v>802.15 TG3</v>
      </c>
      <c r="D56" s="46" t="str">
        <f>'Agenda-A-1'!D58</f>
        <v>SR+HT</v>
      </c>
      <c r="E56" s="46">
        <f>'Agenda-A-1'!F58</f>
        <v>50</v>
      </c>
      <c r="F56" s="46">
        <f>'Agenda-A-1'!E58</f>
        <v>3</v>
      </c>
      <c r="G56" s="46">
        <v>0</v>
      </c>
      <c r="H56" s="46">
        <v>1</v>
      </c>
      <c r="I56" s="46">
        <v>0</v>
      </c>
      <c r="J56" s="46">
        <v>0</v>
      </c>
      <c r="K56" s="46">
        <v>1</v>
      </c>
      <c r="L56" s="46">
        <v>0</v>
      </c>
      <c r="M56" s="46">
        <v>0</v>
      </c>
      <c r="N56" s="46">
        <v>1</v>
      </c>
      <c r="O56" s="46">
        <v>0</v>
      </c>
      <c r="P56" s="46">
        <v>0</v>
      </c>
      <c r="Q56" s="66">
        <f>(E56*0.5)/5+1</f>
        <v>6</v>
      </c>
      <c r="R56" s="92"/>
    </row>
    <row r="57" spans="1:18" s="46" customFormat="1" ht="9.75">
      <c r="A57" s="65"/>
      <c r="C57" s="61" t="str">
        <f>'Agenda-A-1'!C58</f>
        <v>802.11  TGH</v>
      </c>
      <c r="R57" s="92"/>
    </row>
    <row r="58" spans="1:18" s="47" customFormat="1" ht="9.75">
      <c r="A58" s="61"/>
      <c r="B58" s="52"/>
      <c r="C58" s="61" t="str">
        <f>'Agenda-A-1'!C97</f>
        <v>802.11  TGF</v>
      </c>
      <c r="Q58" s="63"/>
      <c r="R58" s="90"/>
    </row>
    <row r="59" spans="1:18" s="45" customFormat="1" ht="9.75">
      <c r="A59" s="62"/>
      <c r="B59" s="50">
        <f>'Agenda-A-1'!G59</f>
        <v>0</v>
      </c>
      <c r="C59" s="62" t="str">
        <f>'Agenda-A-1'!C59</f>
        <v>802.11  TGI</v>
      </c>
      <c r="D59" s="45" t="str">
        <f>'Agenda-A-1'!D59</f>
        <v>SR+HT</v>
      </c>
      <c r="E59" s="45">
        <f>'Agenda-A-1'!F59</f>
        <v>100</v>
      </c>
      <c r="F59" s="45">
        <f>'Agenda-A-1'!E59</f>
        <v>21</v>
      </c>
      <c r="G59" s="45">
        <v>0</v>
      </c>
      <c r="H59" s="45">
        <v>0</v>
      </c>
      <c r="I59" s="45">
        <v>1</v>
      </c>
      <c r="J59" s="45">
        <v>0</v>
      </c>
      <c r="K59" s="45">
        <v>1</v>
      </c>
      <c r="L59" s="45">
        <v>0</v>
      </c>
      <c r="M59" s="45">
        <v>0</v>
      </c>
      <c r="N59" s="45">
        <v>1</v>
      </c>
      <c r="O59" s="45">
        <v>0</v>
      </c>
      <c r="P59" s="45">
        <v>0</v>
      </c>
      <c r="Q59" s="64">
        <f>(E59*0.5)/5+1</f>
        <v>11</v>
      </c>
      <c r="R59" s="91"/>
    </row>
    <row r="60" spans="1:18" s="46" customFormat="1" ht="9.75">
      <c r="A60" s="65"/>
      <c r="B60" s="51"/>
      <c r="C60" s="18" t="str">
        <f>'Agenda-A-1'!C83</f>
        <v>802.11  TGE (QoS)</v>
      </c>
      <c r="Q60" s="66"/>
      <c r="R60" s="92"/>
    </row>
    <row r="61" spans="1:18" s="47" customFormat="1" ht="9.75">
      <c r="A61" s="61"/>
      <c r="B61" s="52"/>
      <c r="C61" s="61" t="str">
        <f>'Agenda-A-1'!C100</f>
        <v>802.11  TGH</v>
      </c>
      <c r="Q61" s="63"/>
      <c r="R61" s="90"/>
    </row>
    <row r="62" spans="1:18" s="46" customFormat="1" ht="9.75">
      <c r="A62" s="65"/>
      <c r="B62" s="51">
        <f>'Agenda-A-1'!G60</f>
        <v>0</v>
      </c>
      <c r="C62" s="61" t="str">
        <f>'Agenda-A-1'!C60</f>
        <v>802.11 5GSG</v>
      </c>
      <c r="D62" s="46" t="str">
        <f>'Agenda-A-1'!D60</f>
        <v>SR+HT</v>
      </c>
      <c r="E62" s="46">
        <f>'Agenda-A-1'!F60</f>
        <v>50</v>
      </c>
      <c r="F62" s="46">
        <f>'Agenda-A-1'!E60</f>
        <v>5</v>
      </c>
      <c r="G62" s="46">
        <v>0</v>
      </c>
      <c r="H62" s="46">
        <v>1</v>
      </c>
      <c r="I62" s="46">
        <v>0</v>
      </c>
      <c r="J62" s="46">
        <v>0</v>
      </c>
      <c r="K62" s="46">
        <v>1</v>
      </c>
      <c r="L62" s="46">
        <v>0</v>
      </c>
      <c r="M62" s="46">
        <v>0</v>
      </c>
      <c r="N62" s="46">
        <v>1</v>
      </c>
      <c r="O62" s="46">
        <v>0</v>
      </c>
      <c r="P62" s="46">
        <v>0</v>
      </c>
      <c r="Q62" s="66">
        <f>(E62*0.5)/5+1</f>
        <v>6</v>
      </c>
      <c r="R62" s="92"/>
    </row>
    <row r="63" spans="1:18" s="47" customFormat="1" ht="9.75">
      <c r="A63" s="61"/>
      <c r="B63" s="52"/>
      <c r="C63" s="61" t="str">
        <f>'Agenda-A-1'!C82</f>
        <v>802.11 Joint R-REG/5GSG</v>
      </c>
      <c r="Q63" s="63"/>
      <c r="R63" s="90"/>
    </row>
    <row r="64" spans="1:18" s="46" customFormat="1" ht="9.75">
      <c r="A64" s="65"/>
      <c r="B64" s="51">
        <f>'Agenda-A-1'!G61</f>
        <v>0</v>
      </c>
      <c r="C64" s="61" t="str">
        <f>'Agenda-A-1'!C61</f>
        <v>802.15  TG1</v>
      </c>
      <c r="D64" s="46" t="str">
        <f>'Agenda-A-1'!D61</f>
        <v>BR</v>
      </c>
      <c r="E64" s="46">
        <f>'Agenda-A-1'!F61</f>
        <v>15</v>
      </c>
      <c r="F64" s="46">
        <f>'Agenda-A-1'!E61</f>
        <v>7</v>
      </c>
      <c r="G64" s="46">
        <v>0</v>
      </c>
      <c r="H64" s="46">
        <v>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66">
        <f>(E64*0.5)/5+1</f>
        <v>2.5</v>
      </c>
      <c r="R64" s="92"/>
    </row>
    <row r="65" spans="1:18" s="47" customFormat="1" ht="9.75">
      <c r="A65" s="61"/>
      <c r="B65" s="52"/>
      <c r="C65" s="61" t="str">
        <f>'Agenda-A-1'!C81</f>
        <v>802.11/802.15  PC</v>
      </c>
      <c r="Q65" s="63"/>
      <c r="R65" s="90"/>
    </row>
    <row r="66" spans="2:17" ht="9.75">
      <c r="B66" s="50">
        <f>'Agenda-A-1'!G62</f>
        <v>0</v>
      </c>
      <c r="C66" s="18" t="str">
        <f>'Agenda-A-1'!C62</f>
        <v>802 R-REG</v>
      </c>
      <c r="D66" s="17" t="str">
        <f>'Agenda-A-1'!D62</f>
        <v>BR+XC</v>
      </c>
      <c r="E66" s="45">
        <f>'Agenda-A-1'!F62</f>
        <v>16</v>
      </c>
      <c r="F66" s="45">
        <f>'Agenda-A-1'!E62</f>
        <v>8</v>
      </c>
      <c r="G66" s="17">
        <v>1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23">
        <f aca="true" t="shared" si="4" ref="Q66:Q74">(E66*0.5)/5+1</f>
        <v>2.6</v>
      </c>
    </row>
    <row r="67" spans="2:17" ht="9.75">
      <c r="B67" s="50">
        <f>'Agenda-A-1'!G64</f>
        <v>0</v>
      </c>
      <c r="C67" s="18" t="str">
        <f>'Agenda-A-1'!C64</f>
        <v>802.3  CSMA/CD –10G(ae) Opening Plenary</v>
      </c>
      <c r="D67" s="17" t="str">
        <f>'Agenda-A-1'!D64</f>
        <v>SR+PD+HT+HM</v>
      </c>
      <c r="E67" s="45">
        <f>'Agenda-A-1'!F64</f>
        <v>125</v>
      </c>
      <c r="F67" s="45">
        <f>'Agenda-A-1'!E64</f>
        <v>19</v>
      </c>
      <c r="G67" s="45">
        <v>0</v>
      </c>
      <c r="H67" s="45">
        <v>0</v>
      </c>
      <c r="I67" s="45">
        <v>1</v>
      </c>
      <c r="J67" s="45">
        <v>0</v>
      </c>
      <c r="K67" s="45">
        <v>1</v>
      </c>
      <c r="L67" s="45">
        <v>0</v>
      </c>
      <c r="M67" s="45">
        <v>0</v>
      </c>
      <c r="N67" s="45">
        <v>1</v>
      </c>
      <c r="O67" s="45">
        <v>0</v>
      </c>
      <c r="P67" s="45">
        <v>0</v>
      </c>
      <c r="Q67" s="23">
        <f t="shared" si="4"/>
        <v>13.5</v>
      </c>
    </row>
    <row r="68" spans="1:18" s="45" customFormat="1" ht="9.75">
      <c r="A68" s="62"/>
      <c r="B68" s="50">
        <f>'Agenda-A-1'!G65</f>
        <v>0</v>
      </c>
      <c r="C68" s="18" t="str">
        <f>'Agenda-A-1'!C65</f>
        <v>802.3  CSMA/CD –EFM Opening Plenary</v>
      </c>
      <c r="D68" s="45" t="str">
        <f>'Agenda-A-1'!D65</f>
        <v>SR+PD+HT+HM</v>
      </c>
      <c r="E68" s="45">
        <f>'Agenda-A-1'!F65</f>
        <v>150</v>
      </c>
      <c r="F68" s="45">
        <f>'Agenda-A-1'!E65</f>
        <v>9</v>
      </c>
      <c r="G68" s="45">
        <v>0</v>
      </c>
      <c r="H68" s="45">
        <v>0</v>
      </c>
      <c r="I68" s="45">
        <v>1</v>
      </c>
      <c r="J68" s="45">
        <v>0</v>
      </c>
      <c r="K68" s="45">
        <v>2</v>
      </c>
      <c r="L68" s="45">
        <v>1</v>
      </c>
      <c r="M68" s="45">
        <v>0</v>
      </c>
      <c r="N68" s="45">
        <v>1</v>
      </c>
      <c r="O68" s="45">
        <v>0</v>
      </c>
      <c r="P68" s="45">
        <v>0</v>
      </c>
      <c r="Q68" s="64">
        <f t="shared" si="4"/>
        <v>16</v>
      </c>
      <c r="R68" s="91"/>
    </row>
    <row r="69" spans="1:18" s="47" customFormat="1" ht="9.75">
      <c r="A69" s="61"/>
      <c r="B69" s="52"/>
      <c r="C69" s="61" t="str">
        <f>'Agenda-A-1'!C93</f>
        <v>802.3    CSMA/CD - (EFM EPON)</v>
      </c>
      <c r="Q69" s="63"/>
      <c r="R69" s="90"/>
    </row>
    <row r="70" spans="1:18" s="45" customFormat="1" ht="9.75">
      <c r="A70" s="62"/>
      <c r="B70" s="50">
        <f>'Agenda-A-1'!G67</f>
        <v>0</v>
      </c>
      <c r="C70" s="18" t="str">
        <f>'Agenda-A-1'!C67</f>
        <v>802.15  TG2</v>
      </c>
      <c r="D70" s="45" t="str">
        <f>'Agenda-A-1'!D67</f>
        <v>SR+HT</v>
      </c>
      <c r="E70" s="45">
        <f>'Agenda-A-1'!F67</f>
        <v>50</v>
      </c>
      <c r="F70" s="45">
        <f>'Agenda-A-1'!E67</f>
        <v>16</v>
      </c>
      <c r="G70" s="45">
        <v>0</v>
      </c>
      <c r="H70" s="45">
        <v>1</v>
      </c>
      <c r="I70" s="45">
        <v>0</v>
      </c>
      <c r="J70" s="45">
        <v>0</v>
      </c>
      <c r="K70" s="45">
        <v>1</v>
      </c>
      <c r="L70" s="45">
        <v>0</v>
      </c>
      <c r="M70" s="45">
        <v>0</v>
      </c>
      <c r="N70" s="45">
        <v>1</v>
      </c>
      <c r="O70" s="45">
        <v>0</v>
      </c>
      <c r="P70" s="45">
        <v>0</v>
      </c>
      <c r="Q70" s="64">
        <f t="shared" si="4"/>
        <v>6</v>
      </c>
      <c r="R70" s="91"/>
    </row>
    <row r="71" spans="1:18" s="47" customFormat="1" ht="9.75">
      <c r="A71" s="61"/>
      <c r="B71" s="52"/>
      <c r="C71" s="61" t="str">
        <f>'Agenda-A-1'!C106</f>
        <v>Joint 11/15 BoF on LLC</v>
      </c>
      <c r="Q71" s="63"/>
      <c r="R71" s="90"/>
    </row>
    <row r="72" spans="1:17" ht="9.75">
      <c r="A72" s="62"/>
      <c r="B72" s="50">
        <f>'Agenda-A-1'!G68</f>
        <v>0</v>
      </c>
      <c r="C72" s="18" t="str">
        <f>'Agenda-A-1'!C68</f>
        <v>802.15  TG3</v>
      </c>
      <c r="D72" s="17" t="str">
        <f>'Agenda-A-1'!D68</f>
        <v>SR+HT</v>
      </c>
      <c r="E72" s="45">
        <f>'Agenda-A-1'!F68</f>
        <v>50</v>
      </c>
      <c r="F72" s="45">
        <f>'Agenda-A-1'!E68</f>
        <v>17</v>
      </c>
      <c r="G72" s="17">
        <v>0</v>
      </c>
      <c r="H72" s="17">
        <v>1</v>
      </c>
      <c r="I72" s="17">
        <v>0</v>
      </c>
      <c r="J72" s="17">
        <v>0</v>
      </c>
      <c r="K72" s="17">
        <v>1</v>
      </c>
      <c r="L72" s="17">
        <v>0</v>
      </c>
      <c r="M72" s="17">
        <v>0</v>
      </c>
      <c r="N72" s="17">
        <v>1</v>
      </c>
      <c r="O72" s="17">
        <v>0</v>
      </c>
      <c r="P72" s="17">
        <v>0</v>
      </c>
      <c r="Q72" s="23">
        <f t="shared" si="4"/>
        <v>6</v>
      </c>
    </row>
    <row r="73" spans="1:17" ht="9.75">
      <c r="A73" s="61"/>
      <c r="B73" s="50">
        <f>'Agenda-A-1'!G69</f>
        <v>0</v>
      </c>
      <c r="C73" s="18" t="str">
        <f>'Agenda-A-1'!C69</f>
        <v>802.15  TG4</v>
      </c>
      <c r="D73" s="17" t="str">
        <f>'Agenda-A-1'!D69</f>
        <v>SR+HT</v>
      </c>
      <c r="E73" s="45">
        <f>'Agenda-A-1'!F69</f>
        <v>50</v>
      </c>
      <c r="F73" s="45">
        <f>'Agenda-A-1'!E69</f>
        <v>11</v>
      </c>
      <c r="G73" s="17">
        <v>0</v>
      </c>
      <c r="H73" s="17">
        <v>1</v>
      </c>
      <c r="I73" s="17">
        <v>0</v>
      </c>
      <c r="J73" s="17">
        <v>0</v>
      </c>
      <c r="K73" s="17">
        <v>1</v>
      </c>
      <c r="L73" s="17">
        <v>0</v>
      </c>
      <c r="M73" s="17">
        <v>0</v>
      </c>
      <c r="N73" s="17">
        <v>1</v>
      </c>
      <c r="O73" s="17">
        <v>0</v>
      </c>
      <c r="P73" s="17">
        <v>0</v>
      </c>
      <c r="Q73" s="23">
        <f t="shared" si="4"/>
        <v>6</v>
      </c>
    </row>
    <row r="74" spans="2:17" ht="9.75">
      <c r="B74" s="50">
        <f>'Agenda-A-1'!G71</f>
        <v>0</v>
      </c>
      <c r="C74" s="18" t="str">
        <f>'Agenda-A-1'!C71</f>
        <v>802.0    Executive Sub-Committees</v>
      </c>
      <c r="D74" s="17" t="str">
        <f>'Agenda-A-1'!D71</f>
        <v>BR</v>
      </c>
      <c r="E74" s="45">
        <f>'Agenda-A-1'!F71</f>
        <v>12</v>
      </c>
      <c r="F74" s="45" t="str">
        <f>'Agenda-A-1'!E71</f>
        <v>~</v>
      </c>
      <c r="G74" s="17">
        <v>0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23">
        <f t="shared" si="4"/>
        <v>2.2</v>
      </c>
    </row>
    <row r="75" spans="2:17" ht="9.75">
      <c r="B75" s="32">
        <f>'Agenda-A-1'!G72</f>
        <v>0</v>
      </c>
      <c r="C75" s="18" t="str">
        <f>'Agenda-A-1'!C72</f>
        <v>802.1    HILI</v>
      </c>
      <c r="D75" s="17" t="str">
        <f>'Agenda-A-1'!D72</f>
        <v>US+OH</v>
      </c>
      <c r="E75" s="17">
        <f>'Agenda-A-1'!F72</f>
        <v>35</v>
      </c>
      <c r="F75" s="17">
        <f>'Agenda-A-1'!E72</f>
        <v>1</v>
      </c>
      <c r="G75" s="17">
        <v>1</v>
      </c>
      <c r="H75" s="17">
        <v>2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3">
        <f aca="true" t="shared" si="5" ref="Q75:Q80">(E75*0.5)/5+1</f>
        <v>4.5</v>
      </c>
    </row>
    <row r="76" spans="2:17" ht="9.75">
      <c r="B76" s="32">
        <f>'Agenda-A-1'!G73</f>
        <v>0</v>
      </c>
      <c r="C76" s="18" t="str">
        <f>'Agenda-A-1'!C73</f>
        <v>802.3    CSMA/CD - (DTE Power)</v>
      </c>
      <c r="D76" s="17" t="str">
        <f>'Agenda-A-1'!D73</f>
        <v>SR+HT</v>
      </c>
      <c r="E76" s="17">
        <f>'Agenda-A-1'!F73</f>
        <v>33</v>
      </c>
      <c r="F76" s="17">
        <f>'Agenda-A-1'!E73</f>
        <v>15</v>
      </c>
      <c r="G76" s="17">
        <v>0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0</v>
      </c>
      <c r="P76" s="17">
        <v>0</v>
      </c>
      <c r="Q76" s="23">
        <f t="shared" si="5"/>
        <v>4.3</v>
      </c>
    </row>
    <row r="77" spans="1:18" s="47" customFormat="1" ht="9.75">
      <c r="A77" s="61"/>
      <c r="B77" s="51">
        <f>'Agenda-A-1'!G74</f>
        <v>0</v>
      </c>
      <c r="C77" s="61" t="str">
        <f>'Agenda-A-1'!C74</f>
        <v>802.16  WirelessMAN TG3/4 PHY</v>
      </c>
      <c r="D77" s="47" t="str">
        <f>'Agenda-A-1'!D74</f>
        <v>SR+HM+HT+PD</v>
      </c>
      <c r="E77" s="46">
        <f>'Agenda-A-1'!F74</f>
        <v>80</v>
      </c>
      <c r="F77" s="46">
        <f>'Agenda-A-1'!E74</f>
        <v>6</v>
      </c>
      <c r="G77" s="47">
        <v>0</v>
      </c>
      <c r="H77" s="47">
        <v>0</v>
      </c>
      <c r="I77" s="47">
        <v>1</v>
      </c>
      <c r="J77" s="47">
        <v>0</v>
      </c>
      <c r="K77" s="47">
        <v>1</v>
      </c>
      <c r="L77" s="47">
        <v>0</v>
      </c>
      <c r="M77" s="47">
        <v>0</v>
      </c>
      <c r="N77" s="47">
        <v>1</v>
      </c>
      <c r="O77" s="47">
        <v>0</v>
      </c>
      <c r="P77" s="47">
        <v>0</v>
      </c>
      <c r="Q77" s="63">
        <f t="shared" si="5"/>
        <v>9</v>
      </c>
      <c r="R77" s="90"/>
    </row>
    <row r="78" spans="2:17" ht="9.75">
      <c r="B78" s="50">
        <f>'Agenda-A-1'!G75</f>
        <v>0</v>
      </c>
      <c r="C78" s="18" t="str">
        <f>'Agenda-A-1'!C75</f>
        <v>802.16  WirelessMAN TG3/4 MAC</v>
      </c>
      <c r="D78" s="17" t="str">
        <f>'Agenda-A-1'!D75</f>
        <v>SR+HM+HT</v>
      </c>
      <c r="E78" s="45">
        <f>'Agenda-A-1'!F75</f>
        <v>40</v>
      </c>
      <c r="F78" s="45">
        <f>'Agenda-A-1'!E75</f>
        <v>4</v>
      </c>
      <c r="G78" s="17">
        <v>0</v>
      </c>
      <c r="H78" s="17">
        <v>1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</v>
      </c>
      <c r="O78" s="17">
        <v>0</v>
      </c>
      <c r="P78" s="17">
        <v>0</v>
      </c>
      <c r="Q78" s="23">
        <f t="shared" si="5"/>
        <v>5</v>
      </c>
    </row>
    <row r="79" spans="2:17" ht="9.75">
      <c r="B79" s="50">
        <f>'Agenda-A-1'!G76</f>
        <v>0</v>
      </c>
      <c r="C79" s="18" t="str">
        <f>'Agenda-A-1'!C76</f>
        <v>802.16  WirelessMAN TG2</v>
      </c>
      <c r="D79" s="17" t="str">
        <f>'Agenda-A-1'!D76</f>
        <v>BR</v>
      </c>
      <c r="E79" s="45">
        <f>'Agenda-A-1'!F76</f>
        <v>12</v>
      </c>
      <c r="F79" s="45">
        <f>'Agenda-A-1'!E76</f>
        <v>12</v>
      </c>
      <c r="G79" s="17">
        <v>0</v>
      </c>
      <c r="H79" s="17">
        <v>1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23">
        <f t="shared" si="5"/>
        <v>2.2</v>
      </c>
    </row>
    <row r="80" spans="1:18" s="45" customFormat="1" ht="9.75">
      <c r="A80" s="62"/>
      <c r="B80" s="50">
        <f>'Agenda-A-1'!G77</f>
        <v>0</v>
      </c>
      <c r="C80" s="18" t="str">
        <f>'Agenda-A-1'!C77</f>
        <v>802.17  RPR #1</v>
      </c>
      <c r="D80" s="45" t="str">
        <f>'Agenda-A-1'!D77</f>
        <v>SR+HT+HM+PD</v>
      </c>
      <c r="E80" s="45">
        <f>'Agenda-A-1'!F77</f>
        <v>150</v>
      </c>
      <c r="F80" s="45">
        <f>'Agenda-A-1'!E77</f>
        <v>22</v>
      </c>
      <c r="G80" s="45">
        <v>0</v>
      </c>
      <c r="H80" s="45">
        <v>0</v>
      </c>
      <c r="I80" s="45">
        <v>1</v>
      </c>
      <c r="J80" s="45">
        <v>0</v>
      </c>
      <c r="K80" s="45">
        <v>2</v>
      </c>
      <c r="L80" s="45">
        <v>1</v>
      </c>
      <c r="M80" s="45">
        <v>0</v>
      </c>
      <c r="N80" s="45">
        <v>1</v>
      </c>
      <c r="O80" s="45">
        <v>0</v>
      </c>
      <c r="P80" s="45">
        <v>0</v>
      </c>
      <c r="Q80" s="64">
        <f t="shared" si="5"/>
        <v>16</v>
      </c>
      <c r="R80" s="91"/>
    </row>
    <row r="81" spans="1:18" s="47" customFormat="1" ht="9.75">
      <c r="A81" s="61"/>
      <c r="B81" s="52"/>
      <c r="C81" s="18" t="str">
        <f>'Agenda-A-1'!C108</f>
        <v>802.17  RPR Performance Committee</v>
      </c>
      <c r="Q81" s="63"/>
      <c r="R81" s="90"/>
    </row>
    <row r="82" spans="1:18" s="45" customFormat="1" ht="9.75">
      <c r="A82" s="62"/>
      <c r="B82" s="50">
        <f>'Agenda-A-1'!G78</f>
        <v>0</v>
      </c>
      <c r="C82" s="62" t="str">
        <f>'Agenda-A-1'!C78</f>
        <v>802.17  RPR #2</v>
      </c>
      <c r="D82" s="45" t="str">
        <f>'Agenda-A-1'!D78</f>
        <v>SR+HT</v>
      </c>
      <c r="E82" s="45">
        <f>'Agenda-A-1'!F78</f>
        <v>50</v>
      </c>
      <c r="F82" s="45">
        <f>'Agenda-A-1'!E78</f>
        <v>13</v>
      </c>
      <c r="G82" s="45">
        <v>0</v>
      </c>
      <c r="H82" s="45">
        <v>1</v>
      </c>
      <c r="I82" s="45">
        <v>0</v>
      </c>
      <c r="J82" s="45">
        <v>0</v>
      </c>
      <c r="K82" s="45">
        <v>1</v>
      </c>
      <c r="L82" s="45">
        <v>0</v>
      </c>
      <c r="M82" s="45">
        <v>0</v>
      </c>
      <c r="N82" s="45">
        <v>1</v>
      </c>
      <c r="O82" s="45">
        <v>0</v>
      </c>
      <c r="P82" s="45">
        <v>0</v>
      </c>
      <c r="Q82" s="64">
        <f>(E82*0.5)/5+1</f>
        <v>6</v>
      </c>
      <c r="R82" s="91"/>
    </row>
    <row r="83" spans="1:18" s="47" customFormat="1" ht="9.75">
      <c r="A83" s="61"/>
      <c r="B83" s="52"/>
      <c r="C83" s="18" t="str">
        <f>'Agenda-A-1'!C109</f>
        <v>802.17  RPR (Terms &amp; Definition Adhoc)</v>
      </c>
      <c r="Q83" s="63"/>
      <c r="R83" s="90"/>
    </row>
    <row r="84" spans="2:17" ht="9.75">
      <c r="B84" s="50">
        <f>'Agenda-A-1'!G79</f>
        <v>0</v>
      </c>
      <c r="C84" s="18" t="str">
        <f>'Agenda-A-1'!C79</f>
        <v>802.17  RPR (Ad Hoc Meetings)</v>
      </c>
      <c r="D84" s="17" t="str">
        <f>'Agenda-A-1'!D79</f>
        <v>BR</v>
      </c>
      <c r="E84" s="45">
        <f>'Agenda-A-1'!F79</f>
        <v>12</v>
      </c>
      <c r="F84" s="45">
        <f>'Agenda-A-1'!E79</f>
        <v>10</v>
      </c>
      <c r="G84" s="17">
        <v>0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23">
        <f>(E84*0.5)/5+1</f>
        <v>2.2</v>
      </c>
    </row>
    <row r="85" spans="1:18" s="45" customFormat="1" ht="9.75">
      <c r="A85" s="62"/>
      <c r="B85" s="50">
        <f>'Agenda-A-1'!G90</f>
        <v>0</v>
      </c>
      <c r="C85" s="18" t="str">
        <f>'Agenda-A-1'!C90</f>
        <v>802.3    CSMA/CD (10G-Breakout #1)</v>
      </c>
      <c r="D85" s="45" t="str">
        <f>'Agenda-A-1'!D90</f>
        <v>SR+HT</v>
      </c>
      <c r="E85" s="45">
        <f>'Agenda-A-1'!F90</f>
        <v>40</v>
      </c>
      <c r="F85" s="45">
        <f>'Agenda-A-1'!E90</f>
        <v>18</v>
      </c>
      <c r="G85" s="45">
        <v>0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1</v>
      </c>
      <c r="O85" s="45">
        <v>0</v>
      </c>
      <c r="P85" s="45">
        <v>0</v>
      </c>
      <c r="Q85" s="64">
        <f>(E85*0.5)/5+1</f>
        <v>5</v>
      </c>
      <c r="R85" s="91"/>
    </row>
    <row r="86" spans="1:18" s="47" customFormat="1" ht="20.25">
      <c r="A86" s="61"/>
      <c r="B86" s="52"/>
      <c r="C86" s="61" t="e">
        <f>'Agenda-A-1'!#REF!</f>
        <v>#REF!</v>
      </c>
      <c r="Q86" s="63"/>
      <c r="R86" s="90"/>
    </row>
    <row r="87" spans="2:17" ht="11.25" customHeight="1">
      <c r="B87" s="50">
        <f>'Agenda-A-1'!G91</f>
        <v>0</v>
      </c>
      <c r="C87" s="18" t="str">
        <f>'Agenda-A-1'!C91</f>
        <v>802.3    CSMA/CD (10G-Breakout #2)</v>
      </c>
      <c r="D87" s="17" t="str">
        <f>'Agenda-A-1'!D91</f>
        <v>SR+HT</v>
      </c>
      <c r="E87" s="45">
        <f>'Agenda-A-1'!F91</f>
        <v>30</v>
      </c>
      <c r="F87" s="45">
        <f>'Agenda-A-1'!E91</f>
        <v>14</v>
      </c>
      <c r="G87" s="17">
        <v>0</v>
      </c>
      <c r="H87" s="17">
        <v>1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</v>
      </c>
      <c r="O87" s="17">
        <v>0</v>
      </c>
      <c r="P87" s="17">
        <v>0</v>
      </c>
      <c r="Q87" s="23">
        <f>(E87*0.5)/5+1</f>
        <v>4</v>
      </c>
    </row>
    <row r="88" spans="2:17" ht="9.75">
      <c r="B88" s="50">
        <f>'Agenda-A-1'!G92</f>
        <v>0</v>
      </c>
      <c r="C88" s="18" t="str">
        <f>'Agenda-A-1'!C92</f>
        <v>802.3    CSMA/CD (10G-Breakout #3)</v>
      </c>
      <c r="D88" s="17" t="str">
        <f>'Agenda-A-1'!D92</f>
        <v>SR+HT</v>
      </c>
      <c r="E88" s="45">
        <f>'Agenda-A-1'!F92</f>
        <v>20</v>
      </c>
      <c r="F88" s="45" t="str">
        <f>'Agenda-A-1'!E92</f>
        <v>~</v>
      </c>
      <c r="G88" s="17">
        <v>0</v>
      </c>
      <c r="H88" s="17">
        <v>1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</v>
      </c>
      <c r="O88" s="17">
        <v>0</v>
      </c>
      <c r="P88" s="17">
        <v>0</v>
      </c>
      <c r="Q88" s="23">
        <f>(E88*0.5)/5+1</f>
        <v>3</v>
      </c>
    </row>
    <row r="89" spans="2:17" ht="9.75">
      <c r="B89" s="50">
        <f>'Agenda-A-1'!G94</f>
        <v>0</v>
      </c>
      <c r="C89" s="18" t="str">
        <f>'Agenda-A-1'!C94</f>
        <v>802.3    CSMA/CD - (EFM Fiber Optics)</v>
      </c>
      <c r="D89" s="17" t="str">
        <f>'Agenda-A-1'!D94</f>
        <v>SR+HT</v>
      </c>
      <c r="E89" s="45">
        <f>'Agenda-A-1'!F94</f>
        <v>60</v>
      </c>
      <c r="F89" s="45">
        <f>'Agenda-A-1'!E94</f>
        <v>9</v>
      </c>
      <c r="G89" s="17">
        <v>0</v>
      </c>
      <c r="H89" s="17">
        <v>0</v>
      </c>
      <c r="I89" s="17">
        <v>1</v>
      </c>
      <c r="J89" s="17">
        <v>0</v>
      </c>
      <c r="K89" s="17">
        <v>1</v>
      </c>
      <c r="L89" s="17">
        <v>0</v>
      </c>
      <c r="M89" s="17">
        <v>0</v>
      </c>
      <c r="N89" s="17">
        <v>1</v>
      </c>
      <c r="O89" s="17">
        <v>0</v>
      </c>
      <c r="P89" s="17">
        <v>0</v>
      </c>
      <c r="Q89" s="23">
        <f>(E89*0.5)/5+1</f>
        <v>7</v>
      </c>
    </row>
    <row r="90" spans="2:17" ht="9.75">
      <c r="B90" s="50">
        <f>'Agenda-A-1'!G95</f>
        <v>0</v>
      </c>
      <c r="C90" s="18" t="str">
        <f>'Agenda-A-1'!C95</f>
        <v>802.3    CSMA/CD - (EFM Copper)</v>
      </c>
      <c r="D90" s="17" t="str">
        <f>'Agenda-A-1'!D95</f>
        <v>SR+HT</v>
      </c>
      <c r="E90" s="45">
        <f>'Agenda-A-1'!F95</f>
        <v>33</v>
      </c>
      <c r="F90" s="45">
        <f>'Agenda-A-1'!E95</f>
        <v>2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</v>
      </c>
      <c r="O90" s="17">
        <v>0</v>
      </c>
      <c r="P90" s="17">
        <v>0</v>
      </c>
      <c r="Q90" s="23">
        <f>(E90*0.5)/5+1</f>
        <v>4.3</v>
      </c>
    </row>
    <row r="91" spans="2:17" ht="9.75">
      <c r="B91" s="50">
        <f>'Agenda-A-1'!G103</f>
        <v>0</v>
      </c>
      <c r="C91" s="18" t="str">
        <f>'Agenda-A-1'!C103</f>
        <v>Tutorial #3  TBA</v>
      </c>
      <c r="D91" s="17" t="str">
        <f>'Agenda-A-1'!D103</f>
        <v>SR+HM+PD+HT</v>
      </c>
      <c r="E91" s="45">
        <f>'Agenda-A-1'!F103</f>
        <v>200</v>
      </c>
      <c r="F91" s="45" t="str">
        <f>'Agenda-A-1'!E103</f>
        <v>~</v>
      </c>
      <c r="Q91" s="23">
        <f>(E91*0.5)/5+1</f>
        <v>21</v>
      </c>
    </row>
    <row r="92" spans="2:6" ht="9.75">
      <c r="B92" s="50">
        <f>'Agenda-A-1'!G111</f>
        <v>0</v>
      </c>
      <c r="C92" s="18" t="str">
        <f>'Agenda-A-1'!C111</f>
        <v>Tutorial #4  TBA</v>
      </c>
      <c r="D92" s="17" t="str">
        <f>'Agenda-A-1'!D111</f>
        <v>SR+HM+PD+HT</v>
      </c>
      <c r="E92" s="45">
        <f>'Agenda-A-1'!F111</f>
        <v>200</v>
      </c>
      <c r="F92" s="45" t="str">
        <f>'Agenda-A-1'!E111</f>
        <v>~</v>
      </c>
    </row>
    <row r="93" spans="1:18" s="26" customFormat="1" ht="9.75">
      <c r="A93" s="19"/>
      <c r="B93" s="34" t="s">
        <v>103</v>
      </c>
      <c r="C93" s="19"/>
      <c r="G93" s="26">
        <f aca="true" t="shared" si="6" ref="G93:M93">SUM(G53:G92)</f>
        <v>2</v>
      </c>
      <c r="H93" s="26">
        <f t="shared" si="6"/>
        <v>19</v>
      </c>
      <c r="I93" s="26">
        <f t="shared" si="6"/>
        <v>7</v>
      </c>
      <c r="J93" s="26">
        <f t="shared" si="6"/>
        <v>0</v>
      </c>
      <c r="K93" s="26">
        <f t="shared" si="6"/>
        <v>16</v>
      </c>
      <c r="L93" s="26">
        <f t="shared" si="6"/>
        <v>3</v>
      </c>
      <c r="M93" s="26">
        <f t="shared" si="6"/>
        <v>0</v>
      </c>
      <c r="O93" s="26">
        <f>SUM(O53:O92)</f>
        <v>0</v>
      </c>
      <c r="P93" s="26">
        <f>SUM(P53:P92)</f>
        <v>0</v>
      </c>
      <c r="Q93" s="27">
        <f>SUM(Q53:Q92)</f>
        <v>190.3</v>
      </c>
      <c r="R93" s="89"/>
    </row>
    <row r="94" spans="1:18" s="26" customFormat="1" ht="9.75">
      <c r="A94" s="19"/>
      <c r="B94" s="34"/>
      <c r="C94" s="19"/>
      <c r="G94" s="28"/>
      <c r="H94" s="28"/>
      <c r="I94" s="28"/>
      <c r="J94" s="28"/>
      <c r="K94" s="28"/>
      <c r="L94" s="28"/>
      <c r="M94" s="28"/>
      <c r="O94" s="28"/>
      <c r="P94" s="28"/>
      <c r="Q94" s="27"/>
      <c r="R94" s="89"/>
    </row>
    <row r="95" spans="1:18" s="44" customFormat="1" ht="9.75">
      <c r="A95" s="40" t="str">
        <f>'Agenda-A-1'!A119</f>
        <v>Wed</v>
      </c>
      <c r="B95" s="70">
        <f>'Agenda-A-1'!A120</f>
        <v>37328</v>
      </c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93"/>
    </row>
    <row r="96" spans="1:18" s="45" customFormat="1" ht="9.75">
      <c r="A96" s="62"/>
      <c r="B96" s="50">
        <f>'Agenda-A-1'!G119</f>
        <v>0</v>
      </c>
      <c r="C96" s="18" t="str">
        <f>'Agenda-A-1'!C119</f>
        <v>802.11  TGH</v>
      </c>
      <c r="D96" s="45" t="str">
        <f>'Agenda-A-1'!D119</f>
        <v>SR+HT</v>
      </c>
      <c r="E96" s="45">
        <f>'Agenda-A-1'!F119</f>
        <v>50</v>
      </c>
      <c r="F96" s="45">
        <f>'Agenda-A-1'!E119</f>
        <v>5</v>
      </c>
      <c r="G96" s="45">
        <v>0</v>
      </c>
      <c r="H96" s="45">
        <v>0</v>
      </c>
      <c r="I96" s="45">
        <v>1</v>
      </c>
      <c r="J96" s="45">
        <v>0</v>
      </c>
      <c r="K96" s="45">
        <v>1</v>
      </c>
      <c r="L96" s="45">
        <v>0</v>
      </c>
      <c r="M96" s="45">
        <v>0</v>
      </c>
      <c r="N96" s="45">
        <v>1</v>
      </c>
      <c r="O96" s="45">
        <v>0</v>
      </c>
      <c r="P96" s="45">
        <v>0</v>
      </c>
      <c r="Q96" s="64">
        <f>(E96*0.5)/5+1</f>
        <v>6</v>
      </c>
      <c r="R96" s="91"/>
    </row>
    <row r="97" spans="1:18" s="47" customFormat="1" ht="9.75">
      <c r="A97" s="61"/>
      <c r="B97" s="52"/>
      <c r="C97" s="61" t="str">
        <f>'Agenda-A-1'!C150</f>
        <v>802.11  TGI (SEC)</v>
      </c>
      <c r="Q97" s="63"/>
      <c r="R97" s="90"/>
    </row>
    <row r="98" spans="1:18" s="45" customFormat="1" ht="9.75">
      <c r="A98" s="62"/>
      <c r="B98" s="50">
        <f>'Agenda-A-1'!G120</f>
        <v>0</v>
      </c>
      <c r="C98" s="62" t="str">
        <f>'Agenda-A-1'!C120</f>
        <v>802.11  5GSG</v>
      </c>
      <c r="D98" s="45" t="str">
        <f>'Agenda-A-1'!D120</f>
        <v>SR+HT</v>
      </c>
      <c r="E98" s="45">
        <f>'Agenda-A-1'!F120</f>
        <v>100</v>
      </c>
      <c r="F98" s="45">
        <f>'Agenda-A-1'!E120</f>
        <v>21</v>
      </c>
      <c r="G98" s="45">
        <v>0</v>
      </c>
      <c r="H98" s="45">
        <v>0</v>
      </c>
      <c r="I98" s="45">
        <v>1</v>
      </c>
      <c r="J98" s="45">
        <v>0</v>
      </c>
      <c r="K98" s="45">
        <v>2</v>
      </c>
      <c r="L98" s="45">
        <v>1</v>
      </c>
      <c r="M98" s="45">
        <v>0</v>
      </c>
      <c r="N98" s="45">
        <v>1</v>
      </c>
      <c r="O98" s="45">
        <v>0</v>
      </c>
      <c r="P98" s="45">
        <v>0</v>
      </c>
      <c r="Q98" s="64">
        <f>(E98*0.5)/5+1</f>
        <v>11</v>
      </c>
      <c r="R98" s="91"/>
    </row>
    <row r="99" spans="1:18" s="47" customFormat="1" ht="9.75">
      <c r="A99" s="61"/>
      <c r="B99" s="52"/>
      <c r="C99" s="18" t="str">
        <f>'Agenda-A-1'!C151</f>
        <v>802.11  TGE (QoS)</v>
      </c>
      <c r="Q99" s="63"/>
      <c r="R99" s="90"/>
    </row>
    <row r="100" spans="1:18" s="45" customFormat="1" ht="9.75">
      <c r="A100" s="62"/>
      <c r="B100" s="50">
        <f>'Agenda-A-1'!G121</f>
        <v>0</v>
      </c>
      <c r="C100" s="62" t="str">
        <f>'Agenda-A-1'!C121</f>
        <v>802.11  TGG</v>
      </c>
      <c r="D100" s="45" t="str">
        <f>'Agenda-A-1'!D121</f>
        <v>SR+HT+HM+PD</v>
      </c>
      <c r="E100" s="45">
        <f>'Agenda-A-1'!F121</f>
        <v>180</v>
      </c>
      <c r="F100" s="45">
        <f>'Agenda-A-1'!E121</f>
        <v>20</v>
      </c>
      <c r="G100" s="45">
        <v>0</v>
      </c>
      <c r="H100" s="45">
        <v>0</v>
      </c>
      <c r="I100" s="45">
        <v>0</v>
      </c>
      <c r="J100" s="45">
        <v>1</v>
      </c>
      <c r="K100" s="45">
        <v>2</v>
      </c>
      <c r="L100" s="45">
        <v>1</v>
      </c>
      <c r="M100" s="45">
        <v>0</v>
      </c>
      <c r="N100" s="45">
        <v>1</v>
      </c>
      <c r="O100" s="45">
        <v>0</v>
      </c>
      <c r="P100" s="45">
        <v>0</v>
      </c>
      <c r="Q100" s="64">
        <f>(E100*0.5)/5+1</f>
        <v>19</v>
      </c>
      <c r="R100" s="91"/>
    </row>
    <row r="101" spans="1:18" s="45" customFormat="1" ht="9.75">
      <c r="A101" s="62"/>
      <c r="B101" s="50">
        <f>'Agenda-A-1'!G122</f>
        <v>0</v>
      </c>
      <c r="C101" s="18" t="str">
        <f>'Agenda-A-1'!C122</f>
        <v>802.15  TG2</v>
      </c>
      <c r="D101" s="45" t="str">
        <f>'Agenda-A-1'!D122</f>
        <v>SR+HT</v>
      </c>
      <c r="E101" s="45">
        <f>'Agenda-A-1'!F122</f>
        <v>50</v>
      </c>
      <c r="F101" s="45">
        <f>'Agenda-A-1'!E122</f>
        <v>16</v>
      </c>
      <c r="G101" s="45">
        <v>0</v>
      </c>
      <c r="H101" s="45">
        <v>0</v>
      </c>
      <c r="I101" s="45">
        <v>1</v>
      </c>
      <c r="J101" s="45">
        <v>0</v>
      </c>
      <c r="K101" s="45">
        <v>1</v>
      </c>
      <c r="L101" s="45">
        <v>0</v>
      </c>
      <c r="M101" s="45">
        <v>0</v>
      </c>
      <c r="N101" s="45">
        <v>1</v>
      </c>
      <c r="O101" s="45">
        <v>0</v>
      </c>
      <c r="P101" s="45">
        <v>0</v>
      </c>
      <c r="Q101" s="64">
        <f>(E101*0.5)/5+1</f>
        <v>6</v>
      </c>
      <c r="R101" s="91"/>
    </row>
    <row r="102" spans="2:17" ht="9.75">
      <c r="B102" s="32">
        <f>'Agenda-A-1'!G123</f>
        <v>0</v>
      </c>
      <c r="C102" s="18" t="str">
        <f>'Agenda-A-1'!C123</f>
        <v>802.15  TG3</v>
      </c>
      <c r="D102" s="17" t="str">
        <f>'Agenda-A-1'!D123</f>
        <v>SR+HT</v>
      </c>
      <c r="E102" s="17">
        <f>'Agenda-A-1'!F123</f>
        <v>50</v>
      </c>
      <c r="F102" s="17">
        <f>'Agenda-A-1'!E123</f>
        <v>17</v>
      </c>
      <c r="G102" s="17">
        <v>0</v>
      </c>
      <c r="H102" s="17">
        <v>0</v>
      </c>
      <c r="I102" s="17">
        <v>1</v>
      </c>
      <c r="J102" s="17">
        <v>0</v>
      </c>
      <c r="K102" s="17">
        <v>1</v>
      </c>
      <c r="L102" s="17">
        <v>0</v>
      </c>
      <c r="M102" s="17">
        <v>0</v>
      </c>
      <c r="N102" s="17">
        <v>1</v>
      </c>
      <c r="O102" s="17">
        <v>0</v>
      </c>
      <c r="P102" s="17">
        <v>0</v>
      </c>
      <c r="Q102" s="23">
        <f>(E102*0.5)/5+1</f>
        <v>6</v>
      </c>
    </row>
    <row r="103" spans="2:17" ht="9.75">
      <c r="B103" s="32">
        <f>'Agenda-A-1'!G124</f>
        <v>0</v>
      </c>
      <c r="C103" s="18" t="str">
        <f>'Agenda-A-1'!C124</f>
        <v>802.15  TG4</v>
      </c>
      <c r="D103" s="17" t="str">
        <f>'Agenda-A-1'!D124</f>
        <v>SR+HT</v>
      </c>
      <c r="E103" s="17">
        <f>'Agenda-A-1'!F124</f>
        <v>50</v>
      </c>
      <c r="F103" s="17">
        <f>'Agenda-A-1'!E124</f>
        <v>11</v>
      </c>
      <c r="G103" s="17">
        <v>0</v>
      </c>
      <c r="H103" s="17">
        <v>0</v>
      </c>
      <c r="I103" s="17">
        <v>1</v>
      </c>
      <c r="J103" s="17">
        <v>0</v>
      </c>
      <c r="K103" s="17">
        <v>1</v>
      </c>
      <c r="L103" s="17">
        <v>0</v>
      </c>
      <c r="M103" s="17">
        <v>0</v>
      </c>
      <c r="N103" s="17">
        <v>1</v>
      </c>
      <c r="O103" s="17">
        <v>0</v>
      </c>
      <c r="P103" s="17">
        <v>0</v>
      </c>
      <c r="Q103" s="23">
        <f>(E103*0.5)/5+1</f>
        <v>6</v>
      </c>
    </row>
    <row r="104" spans="1:18" s="45" customFormat="1" ht="9.75">
      <c r="A104" s="62"/>
      <c r="B104" s="50">
        <f>'Agenda-A-1'!G125</f>
        <v>0</v>
      </c>
      <c r="C104" s="18" t="str">
        <f>'Agenda-A-1'!C125</f>
        <v>802 R-REG</v>
      </c>
      <c r="D104" s="45" t="str">
        <f>'Agenda-A-1'!D125</f>
        <v>BR+XC</v>
      </c>
      <c r="E104" s="45">
        <f>'Agenda-A-1'!F125</f>
        <v>16</v>
      </c>
      <c r="F104" s="45">
        <f>'Agenda-A-1'!E125</f>
        <v>8</v>
      </c>
      <c r="G104" s="45">
        <v>0</v>
      </c>
      <c r="H104" s="45">
        <v>1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64">
        <f>(E104*0.5)/5+1</f>
        <v>2.6</v>
      </c>
      <c r="R104" s="91"/>
    </row>
    <row r="105" spans="1:18" s="47" customFormat="1" ht="9.75">
      <c r="A105" s="61"/>
      <c r="B105" s="52"/>
      <c r="C105" s="61" t="str">
        <f>'Agenda-A-1'!C145</f>
        <v>802 COEX</v>
      </c>
      <c r="Q105" s="63"/>
      <c r="R105" s="90"/>
    </row>
    <row r="106" spans="1:18" s="46" customFormat="1" ht="9.75">
      <c r="A106" s="65"/>
      <c r="B106" s="51">
        <f>'Agenda-A-1'!G127</f>
        <v>0</v>
      </c>
      <c r="C106" s="18" t="str">
        <f>'Agenda-A-1'!C127</f>
        <v>Technical Plenary (TBA)</v>
      </c>
      <c r="D106" s="46" t="str">
        <f>'Agenda-A-1'!D127</f>
        <v>SR+HT+HM+PD</v>
      </c>
      <c r="E106" s="46">
        <f>'Agenda-A-1'!F127</f>
        <v>150</v>
      </c>
      <c r="F106" s="46">
        <f>'Agenda-A-1'!E127</f>
        <v>9</v>
      </c>
      <c r="G106" s="46">
        <v>0</v>
      </c>
      <c r="H106" s="46">
        <v>0</v>
      </c>
      <c r="I106" s="46">
        <v>1</v>
      </c>
      <c r="J106" s="46">
        <v>0</v>
      </c>
      <c r="K106" s="46">
        <v>2</v>
      </c>
      <c r="L106" s="46">
        <v>1</v>
      </c>
      <c r="M106" s="46">
        <v>0</v>
      </c>
      <c r="N106" s="46">
        <v>1</v>
      </c>
      <c r="O106" s="46">
        <v>0</v>
      </c>
      <c r="P106" s="46">
        <v>0</v>
      </c>
      <c r="Q106" s="66">
        <f>(E106*0.5)/5+1</f>
        <v>16</v>
      </c>
      <c r="R106" s="92"/>
    </row>
    <row r="107" spans="1:18" s="47" customFormat="1" ht="9.75">
      <c r="A107" s="61"/>
      <c r="B107" s="52"/>
      <c r="C107" s="61" t="str">
        <f>'Agenda-A-1'!C148</f>
        <v>802.3    CSMA/CD - (EFM EPON)</v>
      </c>
      <c r="Q107" s="63"/>
      <c r="R107" s="90"/>
    </row>
    <row r="108" spans="2:17" ht="9.75">
      <c r="B108" s="50">
        <f>'Agenda-A-1'!G129</f>
        <v>0</v>
      </c>
      <c r="C108" s="18" t="str">
        <f>'Agenda-A-1'!C129</f>
        <v>802.0    Executive Sub-Committees</v>
      </c>
      <c r="D108" s="45" t="str">
        <f>'Agenda-A-1'!D129</f>
        <v>BR</v>
      </c>
      <c r="E108" s="45">
        <f>'Agenda-A-1'!F129</f>
        <v>12</v>
      </c>
      <c r="F108" s="45" t="str">
        <f>'Agenda-A-1'!E129</f>
        <v>~</v>
      </c>
      <c r="G108" s="17">
        <v>0</v>
      </c>
      <c r="H108" s="17">
        <v>1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23">
        <f aca="true" t="shared" si="7" ref="Q108:Q116">(E108*0.5)/5+1</f>
        <v>2.2</v>
      </c>
    </row>
    <row r="109" spans="2:17" ht="9.75">
      <c r="B109" s="50">
        <f>'Agenda-A-1'!G130</f>
        <v>0</v>
      </c>
      <c r="C109" s="18" t="str">
        <f>'Agenda-A-1'!C130</f>
        <v>802.3    CSMA/CD (Clause 52)</v>
      </c>
      <c r="D109" s="45" t="str">
        <f>'Agenda-A-1'!D130</f>
        <v>SR+HT</v>
      </c>
      <c r="E109" s="45">
        <f>'Agenda-A-1'!F130</f>
        <v>90</v>
      </c>
      <c r="F109" s="45">
        <f>'Agenda-A-1'!E130</f>
        <v>18</v>
      </c>
      <c r="G109" s="45">
        <v>0</v>
      </c>
      <c r="H109" s="45">
        <v>0</v>
      </c>
      <c r="I109" s="45">
        <v>1</v>
      </c>
      <c r="J109" s="45">
        <v>0</v>
      </c>
      <c r="K109" s="45">
        <v>1</v>
      </c>
      <c r="L109" s="45">
        <v>0</v>
      </c>
      <c r="M109" s="45">
        <v>0</v>
      </c>
      <c r="N109" s="45">
        <v>1</v>
      </c>
      <c r="O109" s="45">
        <v>0</v>
      </c>
      <c r="P109" s="45">
        <v>0</v>
      </c>
      <c r="Q109" s="23">
        <f t="shared" si="7"/>
        <v>10</v>
      </c>
    </row>
    <row r="110" spans="2:17" ht="9.75">
      <c r="B110" s="50">
        <f>'Agenda-A-1'!G131</f>
        <v>0</v>
      </c>
      <c r="C110" s="18" t="str">
        <f>'Agenda-A-1'!C131</f>
        <v>802.3    CSMA/CD (10G-Breakout #2)</v>
      </c>
      <c r="D110" s="45" t="str">
        <f>'Agenda-A-1'!D131</f>
        <v>SR+HT</v>
      </c>
      <c r="E110" s="45">
        <f>'Agenda-A-1'!F131</f>
        <v>36</v>
      </c>
      <c r="F110" s="45">
        <f>'Agenda-A-1'!E131</f>
        <v>14</v>
      </c>
      <c r="G110" s="17">
        <v>0</v>
      </c>
      <c r="H110" s="17">
        <v>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1</v>
      </c>
      <c r="O110" s="17">
        <v>0</v>
      </c>
      <c r="P110" s="17">
        <v>0</v>
      </c>
      <c r="Q110" s="23">
        <f t="shared" si="7"/>
        <v>4.6</v>
      </c>
    </row>
    <row r="111" spans="2:17" ht="9.75">
      <c r="B111" s="50" t="e">
        <f>'Agenda-A-1'!#REF!</f>
        <v>#REF!</v>
      </c>
      <c r="C111" s="18" t="e">
        <f>'Agenda-A-1'!#REF!</f>
        <v>#REF!</v>
      </c>
      <c r="D111" s="45" t="e">
        <f>'Agenda-A-1'!#REF!</f>
        <v>#REF!</v>
      </c>
      <c r="E111" s="45" t="e">
        <f>'Agenda-A-1'!#REF!</f>
        <v>#REF!</v>
      </c>
      <c r="F111" s="45" t="e">
        <f>'Agenda-A-1'!#REF!</f>
        <v>#REF!</v>
      </c>
      <c r="G111" s="17">
        <v>0</v>
      </c>
      <c r="H111" s="17">
        <v>1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23" t="e">
        <f t="shared" si="7"/>
        <v>#REF!</v>
      </c>
    </row>
    <row r="112" spans="2:17" ht="9.75">
      <c r="B112" s="50">
        <f>'Agenda-A-1'!G132</f>
        <v>0</v>
      </c>
      <c r="C112" s="18" t="str">
        <f>'Agenda-A-1'!C132</f>
        <v>802.3    CSMA/CD - (DTE Power)</v>
      </c>
      <c r="D112" s="45" t="str">
        <f>'Agenda-A-1'!D132</f>
        <v>SR+HT</v>
      </c>
      <c r="E112" s="45">
        <f>'Agenda-A-1'!F132</f>
        <v>50</v>
      </c>
      <c r="F112" s="45">
        <f>'Agenda-A-1'!E132</f>
        <v>15</v>
      </c>
      <c r="G112" s="17">
        <v>0</v>
      </c>
      <c r="H112" s="17">
        <v>1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23">
        <f t="shared" si="7"/>
        <v>6</v>
      </c>
    </row>
    <row r="113" spans="2:17" ht="20.25">
      <c r="B113" s="50">
        <f>'Agenda-A-1'!G133</f>
        <v>0</v>
      </c>
      <c r="C113" s="18" t="str">
        <f>'Agenda-A-1'!C133</f>
        <v>802.3    CSMA/CD - (EFM Fiber Optics)</v>
      </c>
      <c r="D113" s="45" t="str">
        <f>'Agenda-A-1'!D133</f>
        <v>SR+HT</v>
      </c>
      <c r="E113" s="45">
        <f>'Agenda-A-1'!F133</f>
        <v>125</v>
      </c>
      <c r="F113" s="45">
        <f>'Agenda-A-1'!E133</f>
        <v>19</v>
      </c>
      <c r="G113" s="17">
        <v>0</v>
      </c>
      <c r="H113" s="17">
        <v>0</v>
      </c>
      <c r="I113" s="17">
        <v>1</v>
      </c>
      <c r="J113" s="17">
        <v>0</v>
      </c>
      <c r="K113" s="17">
        <v>2</v>
      </c>
      <c r="L113" s="17">
        <v>1</v>
      </c>
      <c r="M113" s="17">
        <v>0</v>
      </c>
      <c r="N113" s="17">
        <v>1</v>
      </c>
      <c r="O113" s="17">
        <v>0</v>
      </c>
      <c r="P113" s="17">
        <v>0</v>
      </c>
      <c r="Q113" s="23">
        <f t="shared" si="7"/>
        <v>13.5</v>
      </c>
    </row>
    <row r="114" spans="2:17" ht="9.75">
      <c r="B114" s="50">
        <f>'Agenda-A-1'!G134</f>
        <v>0</v>
      </c>
      <c r="C114" s="18" t="str">
        <f>'Agenda-A-1'!C134</f>
        <v>802.3    CSMA/CD - (EFM Copper)</v>
      </c>
      <c r="D114" s="45" t="str">
        <f>'Agenda-A-1'!D134</f>
        <v>SR+HT</v>
      </c>
      <c r="E114" s="45">
        <f>'Agenda-A-1'!F134</f>
        <v>50</v>
      </c>
      <c r="F114" s="45">
        <f>'Agenda-A-1'!E134</f>
        <v>2</v>
      </c>
      <c r="G114" s="17">
        <v>0</v>
      </c>
      <c r="H114" s="17">
        <v>0</v>
      </c>
      <c r="I114" s="17">
        <v>1</v>
      </c>
      <c r="J114" s="17">
        <v>0</v>
      </c>
      <c r="K114" s="17">
        <v>1</v>
      </c>
      <c r="L114" s="17">
        <v>0</v>
      </c>
      <c r="M114" s="17">
        <v>0</v>
      </c>
      <c r="N114" s="17">
        <v>1</v>
      </c>
      <c r="O114" s="17">
        <v>0</v>
      </c>
      <c r="P114" s="17">
        <v>0</v>
      </c>
      <c r="Q114" s="23">
        <f t="shared" si="7"/>
        <v>6</v>
      </c>
    </row>
    <row r="115" spans="2:17" ht="9.75">
      <c r="B115" s="50">
        <f>'Agenda-A-1'!G135</f>
        <v>0</v>
      </c>
      <c r="C115" s="18" t="str">
        <f>'Agenda-A-1'!C135</f>
        <v>802.16  WirelessMAN TG3/4 PHY</v>
      </c>
      <c r="D115" s="45" t="str">
        <f>'Agenda-A-1'!D135</f>
        <v>SR+HM+HT+PD</v>
      </c>
      <c r="E115" s="45">
        <f>'Agenda-A-1'!F135</f>
        <v>80</v>
      </c>
      <c r="F115" s="45">
        <f>'Agenda-A-1'!E135</f>
        <v>6</v>
      </c>
      <c r="G115" s="45">
        <v>0</v>
      </c>
      <c r="H115" s="45">
        <v>0</v>
      </c>
      <c r="I115" s="45">
        <v>1</v>
      </c>
      <c r="J115" s="45">
        <v>0</v>
      </c>
      <c r="K115" s="45">
        <v>1</v>
      </c>
      <c r="L115" s="45">
        <v>0</v>
      </c>
      <c r="M115" s="45">
        <v>0</v>
      </c>
      <c r="N115" s="45">
        <v>1</v>
      </c>
      <c r="O115" s="45">
        <v>0</v>
      </c>
      <c r="P115" s="45">
        <v>0</v>
      </c>
      <c r="Q115" s="23">
        <f t="shared" si="7"/>
        <v>9</v>
      </c>
    </row>
    <row r="116" spans="2:17" ht="9.75">
      <c r="B116" s="50">
        <f>'Agenda-A-1'!G136</f>
        <v>0</v>
      </c>
      <c r="C116" s="18" t="str">
        <f>'Agenda-A-1'!C136</f>
        <v>802.16  WirelessMAN TG3/4 MAC</v>
      </c>
      <c r="D116" s="45" t="str">
        <f>'Agenda-A-1'!D136</f>
        <v>SR+HM+HT</v>
      </c>
      <c r="E116" s="45">
        <f>'Agenda-A-1'!F136</f>
        <v>40</v>
      </c>
      <c r="F116" s="45">
        <f>'Agenda-A-1'!E136</f>
        <v>4</v>
      </c>
      <c r="G116" s="45">
        <v>0</v>
      </c>
      <c r="H116" s="45">
        <v>1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1</v>
      </c>
      <c r="O116" s="45">
        <v>0</v>
      </c>
      <c r="P116" s="45">
        <v>0</v>
      </c>
      <c r="Q116" s="23">
        <f t="shared" si="7"/>
        <v>5</v>
      </c>
    </row>
    <row r="117" spans="2:17" ht="9.75">
      <c r="B117" s="50">
        <f>'Agenda-A-1'!G137</f>
        <v>0</v>
      </c>
      <c r="C117" s="18" t="str">
        <f>'Agenda-A-1'!C137</f>
        <v>802.16  WirelessMAN TG2</v>
      </c>
      <c r="D117" s="45" t="str">
        <f>'Agenda-A-1'!D137</f>
        <v>BR</v>
      </c>
      <c r="E117" s="45">
        <f>'Agenda-A-1'!F137</f>
        <v>12</v>
      </c>
      <c r="F117" s="45">
        <f>'Agenda-A-1'!E137</f>
        <v>12</v>
      </c>
      <c r="G117" s="17">
        <v>0</v>
      </c>
      <c r="H117" s="17">
        <v>1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</v>
      </c>
      <c r="O117" s="17">
        <v>0</v>
      </c>
      <c r="P117" s="17">
        <v>0</v>
      </c>
      <c r="Q117" s="23">
        <f aca="true" t="shared" si="8" ref="Q117:Q128">(E117*0.5)/5+1</f>
        <v>2.2</v>
      </c>
    </row>
    <row r="118" spans="1:18" s="45" customFormat="1" ht="9.75">
      <c r="A118" s="62"/>
      <c r="B118" s="50">
        <f>'Agenda-A-1'!G138</f>
        <v>0</v>
      </c>
      <c r="C118" s="18" t="str">
        <f>'Agenda-A-1'!C138</f>
        <v>802.17  RPR #1</v>
      </c>
      <c r="D118" s="45" t="str">
        <f>'Agenda-A-1'!D138</f>
        <v>SR+HT+HM+PD</v>
      </c>
      <c r="E118" s="45">
        <f>'Agenda-A-1'!F138</f>
        <v>150</v>
      </c>
      <c r="F118" s="45">
        <f>'Agenda-A-1'!E138</f>
        <v>22</v>
      </c>
      <c r="G118" s="45">
        <v>0</v>
      </c>
      <c r="H118" s="45">
        <v>0</v>
      </c>
      <c r="I118" s="45">
        <v>1</v>
      </c>
      <c r="J118" s="45">
        <v>0</v>
      </c>
      <c r="K118" s="45">
        <v>2</v>
      </c>
      <c r="L118" s="45">
        <v>1</v>
      </c>
      <c r="M118" s="45">
        <v>0</v>
      </c>
      <c r="N118" s="45">
        <v>0</v>
      </c>
      <c r="O118" s="45">
        <v>0</v>
      </c>
      <c r="P118" s="45">
        <v>0</v>
      </c>
      <c r="Q118" s="64">
        <f t="shared" si="8"/>
        <v>16</v>
      </c>
      <c r="R118" s="91"/>
    </row>
    <row r="119" spans="1:18" s="47" customFormat="1" ht="9.75">
      <c r="A119" s="61"/>
      <c r="B119" s="52"/>
      <c r="C119" s="18" t="str">
        <f>'Agenda-A-1'!C160</f>
        <v>802.17  RPR (Performance Committee)</v>
      </c>
      <c r="Q119" s="63"/>
      <c r="R119" s="90"/>
    </row>
    <row r="120" spans="1:18" s="45" customFormat="1" ht="9.75">
      <c r="A120" s="62"/>
      <c r="B120" s="50">
        <f>'Agenda-A-1'!G139</f>
        <v>0</v>
      </c>
      <c r="C120" s="18" t="str">
        <f>'Agenda-A-1'!C139</f>
        <v>802.17  RPR #2</v>
      </c>
      <c r="D120" s="45" t="str">
        <f>'Agenda-A-1'!D139</f>
        <v>SR+HT</v>
      </c>
      <c r="E120" s="45">
        <f>'Agenda-A-1'!F139</f>
        <v>50</v>
      </c>
      <c r="F120" s="45">
        <f>'Agenda-A-1'!E139</f>
        <v>13</v>
      </c>
      <c r="G120" s="45">
        <v>0</v>
      </c>
      <c r="H120" s="45">
        <v>0</v>
      </c>
      <c r="I120" s="45">
        <v>1</v>
      </c>
      <c r="J120" s="45">
        <v>0</v>
      </c>
      <c r="K120" s="45">
        <v>1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64">
        <f t="shared" si="8"/>
        <v>6</v>
      </c>
      <c r="R120" s="91"/>
    </row>
    <row r="121" spans="1:18" s="47" customFormat="1" ht="9.75">
      <c r="A121" s="61"/>
      <c r="B121" s="52"/>
      <c r="C121" s="18" t="str">
        <f>'Agenda-A-1'!C161</f>
        <v>802.17  RPR (Terms &amp; Definition Ad Hoc)</v>
      </c>
      <c r="Q121" s="63"/>
      <c r="R121" s="90"/>
    </row>
    <row r="122" spans="2:17" ht="9.75">
      <c r="B122" s="50">
        <f>'Agenda-A-1'!G140</f>
        <v>0</v>
      </c>
      <c r="C122" s="18" t="str">
        <f>'Agenda-A-1'!C140</f>
        <v>802.17  RPR (Ad Hoc Meetings)</v>
      </c>
      <c r="D122" s="45" t="str">
        <f>'Agenda-A-1'!D140</f>
        <v>BR</v>
      </c>
      <c r="E122" s="45">
        <f>'Agenda-A-1'!F140</f>
        <v>12</v>
      </c>
      <c r="F122" s="45">
        <f>'Agenda-A-1'!E140</f>
        <v>10</v>
      </c>
      <c r="G122" s="17">
        <v>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23">
        <f t="shared" si="8"/>
        <v>2.2</v>
      </c>
    </row>
    <row r="123" spans="2:17" ht="9.75">
      <c r="B123" s="50">
        <f>'Agenda-A-1'!G142</f>
        <v>0</v>
      </c>
      <c r="C123" s="18" t="str">
        <f>'Agenda-A-1'!C142</f>
        <v>802.11  WLAN Full Working Group</v>
      </c>
      <c r="D123" s="45" t="str">
        <f>'Agenda-A-1'!D142</f>
        <v>SR+HT+HM+PD</v>
      </c>
      <c r="E123" s="45">
        <f>'Agenda-A-1'!F142</f>
        <v>300</v>
      </c>
      <c r="F123" s="45">
        <f>'Agenda-A-1'!E142</f>
        <v>20</v>
      </c>
      <c r="G123" s="17">
        <v>0</v>
      </c>
      <c r="H123" s="17">
        <v>0</v>
      </c>
      <c r="I123" s="17">
        <v>0</v>
      </c>
      <c r="J123" s="17">
        <v>1</v>
      </c>
      <c r="K123" s="17">
        <v>2</v>
      </c>
      <c r="L123" s="17">
        <v>1</v>
      </c>
      <c r="M123" s="17">
        <v>0</v>
      </c>
      <c r="N123" s="17">
        <v>1</v>
      </c>
      <c r="O123" s="17">
        <v>0</v>
      </c>
      <c r="P123" s="17">
        <v>0</v>
      </c>
      <c r="Q123" s="23">
        <f t="shared" si="8"/>
        <v>31</v>
      </c>
    </row>
    <row r="124" spans="2:17" ht="9.75">
      <c r="B124" s="50">
        <f>'Agenda-A-1'!G143</f>
        <v>0</v>
      </c>
      <c r="C124" s="18" t="str">
        <f>'Agenda-A-1'!C143</f>
        <v>802.15  WPAN Full Working Group</v>
      </c>
      <c r="D124" s="45" t="str">
        <f>'Agenda-A-1'!D143</f>
        <v>SR+HT+HM+PD</v>
      </c>
      <c r="E124" s="45">
        <f>'Agenda-A-1'!F143</f>
        <v>150</v>
      </c>
      <c r="F124" s="45">
        <f>'Agenda-A-1'!E143</f>
        <v>16</v>
      </c>
      <c r="G124" s="17">
        <v>0</v>
      </c>
      <c r="H124" s="17">
        <v>0</v>
      </c>
      <c r="I124" s="17">
        <v>1</v>
      </c>
      <c r="J124" s="17">
        <v>0</v>
      </c>
      <c r="K124" s="17">
        <v>2</v>
      </c>
      <c r="L124" s="17">
        <v>1</v>
      </c>
      <c r="M124" s="17">
        <v>0</v>
      </c>
      <c r="N124" s="17">
        <v>1</v>
      </c>
      <c r="O124" s="17">
        <v>0</v>
      </c>
      <c r="P124" s="17">
        <v>0</v>
      </c>
      <c r="Q124" s="23">
        <f t="shared" si="8"/>
        <v>16</v>
      </c>
    </row>
    <row r="125" spans="2:17" ht="9.75">
      <c r="B125" s="32">
        <f>'Agenda-A-1'!G147</f>
        <v>0</v>
      </c>
      <c r="C125" s="18" t="str">
        <f>'Agenda-A-1'!C147</f>
        <v>802.1    HILI</v>
      </c>
      <c r="D125" s="17" t="str">
        <f>'Agenda-A-1'!D147</f>
        <v>US+OH</v>
      </c>
      <c r="E125" s="17">
        <f>'Agenda-A-1'!F147</f>
        <v>35</v>
      </c>
      <c r="F125" s="17">
        <f>'Agenda-A-1'!E147</f>
        <v>1</v>
      </c>
      <c r="G125" s="17">
        <v>1</v>
      </c>
      <c r="H125" s="17">
        <v>2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23">
        <f t="shared" si="8"/>
        <v>4.5</v>
      </c>
    </row>
    <row r="126" spans="2:17" ht="9.75">
      <c r="B126" s="32">
        <f>'Agenda-A-1'!G149</f>
        <v>0</v>
      </c>
      <c r="C126" s="18" t="str">
        <f>'Agenda-A-1'!C149</f>
        <v>802.3    CSMA/CD - (EFM OAM)</v>
      </c>
      <c r="D126" s="17" t="str">
        <f>'Agenda-A-1'!D149</f>
        <v>SR+HT</v>
      </c>
      <c r="E126" s="17">
        <f>'Agenda-A-1'!F149</f>
        <v>36</v>
      </c>
      <c r="F126" s="17">
        <f>'Agenda-A-1'!E149</f>
        <v>7</v>
      </c>
      <c r="G126" s="17">
        <v>0</v>
      </c>
      <c r="H126" s="17">
        <v>1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</v>
      </c>
      <c r="O126" s="17">
        <v>0</v>
      </c>
      <c r="P126" s="17">
        <v>0</v>
      </c>
      <c r="Q126" s="23">
        <f t="shared" si="8"/>
        <v>4.6</v>
      </c>
    </row>
    <row r="127" spans="2:17" ht="9.75">
      <c r="B127" s="50">
        <f>'Agenda-A-1'!G153</f>
        <v>0</v>
      </c>
      <c r="C127" s="18" t="str">
        <f>'Agenda-A-1'!C153</f>
        <v>802.11  TGF</v>
      </c>
      <c r="D127" s="45" t="str">
        <f>'Agenda-A-1'!D153</f>
        <v>SR+HT</v>
      </c>
      <c r="E127" s="45">
        <f>'Agenda-A-1'!F153</f>
        <v>50</v>
      </c>
      <c r="F127" s="45">
        <f>'Agenda-A-1'!E153</f>
        <v>3</v>
      </c>
      <c r="G127" s="17">
        <v>0</v>
      </c>
      <c r="H127" s="17">
        <v>0</v>
      </c>
      <c r="I127" s="17">
        <v>1</v>
      </c>
      <c r="J127" s="17">
        <v>0</v>
      </c>
      <c r="K127" s="17">
        <v>1</v>
      </c>
      <c r="L127" s="17">
        <v>0</v>
      </c>
      <c r="M127" s="17">
        <v>0</v>
      </c>
      <c r="N127" s="17">
        <v>1</v>
      </c>
      <c r="O127" s="17">
        <v>0</v>
      </c>
      <c r="P127" s="17">
        <v>0</v>
      </c>
      <c r="Q127" s="23">
        <f t="shared" si="8"/>
        <v>6</v>
      </c>
    </row>
    <row r="128" spans="2:17" ht="20.25">
      <c r="B128" s="50">
        <f>'Agenda-A-1'!G158</f>
        <v>0</v>
      </c>
      <c r="C128" s="18" t="str">
        <f>'Agenda-A-1'!C158</f>
        <v>802  Social Reception</v>
      </c>
      <c r="D128" s="45" t="str">
        <f>'Agenda-A-1'!D158</f>
        <v>REC</v>
      </c>
      <c r="E128" s="45" t="str">
        <f>'Agenda-A-1'!F158</f>
        <v>400-600</v>
      </c>
      <c r="F128" s="45" t="str">
        <f>'Agenda-A-1'!E158</f>
        <v>~</v>
      </c>
      <c r="G128" s="17">
        <v>0</v>
      </c>
      <c r="H128" s="17">
        <v>0</v>
      </c>
      <c r="I128" s="17">
        <v>0</v>
      </c>
      <c r="J128" s="17">
        <v>0</v>
      </c>
      <c r="K128" s="17">
        <v>1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23" t="e">
        <f t="shared" si="8"/>
        <v>#VALUE!</v>
      </c>
    </row>
    <row r="129" spans="1:18" s="26" customFormat="1" ht="9.75">
      <c r="A129" s="19"/>
      <c r="B129" s="34" t="s">
        <v>103</v>
      </c>
      <c r="C129" s="19"/>
      <c r="G129" s="26">
        <f>SUM(G96:G126)</f>
        <v>1</v>
      </c>
      <c r="H129" s="26">
        <f aca="true" t="shared" si="9" ref="H129:M129">SUM(H96:H128)</f>
        <v>11</v>
      </c>
      <c r="I129" s="26">
        <f t="shared" si="9"/>
        <v>14</v>
      </c>
      <c r="J129" s="26">
        <f t="shared" si="9"/>
        <v>2</v>
      </c>
      <c r="K129" s="26">
        <f t="shared" si="9"/>
        <v>24</v>
      </c>
      <c r="L129" s="26">
        <f t="shared" si="9"/>
        <v>7</v>
      </c>
      <c r="M129" s="26">
        <f t="shared" si="9"/>
        <v>0</v>
      </c>
      <c r="O129" s="26">
        <f>SUM(O96:O128)</f>
        <v>0</v>
      </c>
      <c r="P129" s="26">
        <f>SUM(P96:P128)</f>
        <v>0</v>
      </c>
      <c r="Q129" s="27">
        <f>225-31-16</f>
        <v>178</v>
      </c>
      <c r="R129" s="89"/>
    </row>
    <row r="130" spans="1:18" s="26" customFormat="1" ht="9.75">
      <c r="A130" s="19"/>
      <c r="B130" s="34"/>
      <c r="C130" s="19"/>
      <c r="G130" s="28"/>
      <c r="H130" s="28"/>
      <c r="I130" s="28"/>
      <c r="J130" s="28"/>
      <c r="K130" s="28"/>
      <c r="L130" s="28"/>
      <c r="M130" s="28"/>
      <c r="O130" s="28"/>
      <c r="P130" s="28"/>
      <c r="Q130" s="27"/>
      <c r="R130" s="89"/>
    </row>
    <row r="131" spans="1:18" s="41" customFormat="1" ht="9.75">
      <c r="A131" s="40" t="str">
        <f>'Agenda-A-1'!A166</f>
        <v>Thurs</v>
      </c>
      <c r="B131" s="70">
        <f>'Agenda-A-1'!A167</f>
        <v>37329</v>
      </c>
      <c r="C131" s="40"/>
      <c r="Q131" s="42"/>
      <c r="R131" s="93"/>
    </row>
    <row r="132" spans="1:18" s="45" customFormat="1" ht="9.75">
      <c r="A132" s="62"/>
      <c r="B132" s="50">
        <f>'Agenda-A-1'!G166</f>
        <v>0</v>
      </c>
      <c r="C132" s="18" t="str">
        <f>'Agenda-A-1'!C166</f>
        <v>802.11  Chairs Meeting</v>
      </c>
      <c r="D132" s="45" t="str">
        <f>'Agenda-A-1'!D166</f>
        <v>BR+XC</v>
      </c>
      <c r="E132" s="45">
        <f>'Agenda-A-1'!F166</f>
        <v>16</v>
      </c>
      <c r="F132" s="45">
        <f>'Agenda-A-1'!E166</f>
        <v>8</v>
      </c>
      <c r="G132" s="45">
        <v>0</v>
      </c>
      <c r="H132" s="45">
        <v>1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64">
        <f>(E132*0.5)/5+1</f>
        <v>2.6</v>
      </c>
      <c r="R132" s="91"/>
    </row>
    <row r="133" spans="1:18" s="47" customFormat="1" ht="9.75">
      <c r="A133" s="61"/>
      <c r="B133" s="52"/>
      <c r="C133" s="61" t="str">
        <f>'Agenda-A-1'!C174</f>
        <v>802.11  R-REG</v>
      </c>
      <c r="Q133" s="63"/>
      <c r="R133" s="90"/>
    </row>
    <row r="134" spans="1:18" s="45" customFormat="1" ht="9.75">
      <c r="A134" s="62"/>
      <c r="B134" s="50">
        <f>'Agenda-A-1'!G167</f>
        <v>0</v>
      </c>
      <c r="C134" s="18" t="str">
        <f>'Agenda-A-1'!C167</f>
        <v>802.15  Advisory Committee Meeting</v>
      </c>
      <c r="D134" s="45" t="str">
        <f>'Agenda-A-1'!D167</f>
        <v>BR</v>
      </c>
      <c r="E134" s="45">
        <f>'Agenda-A-1'!F167</f>
        <v>15</v>
      </c>
      <c r="F134" s="45">
        <f>'Agenda-A-1'!E167</f>
        <v>15</v>
      </c>
      <c r="G134" s="45">
        <v>0</v>
      </c>
      <c r="H134" s="45">
        <v>1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64">
        <f aca="true" t="shared" si="10" ref="Q134:Q161">(E134*0.5)/5+1</f>
        <v>2.5</v>
      </c>
      <c r="R134" s="91"/>
    </row>
    <row r="135" spans="1:18" s="46" customFormat="1" ht="9.75">
      <c r="A135" s="65"/>
      <c r="B135" s="51"/>
      <c r="C135" s="62" t="str">
        <f>'Agenda-A-1'!C179</f>
        <v>802.15  TG1</v>
      </c>
      <c r="Q135" s="66"/>
      <c r="R135" s="92"/>
    </row>
    <row r="136" spans="1:18" s="47" customFormat="1" ht="9.75">
      <c r="A136" s="61"/>
      <c r="B136" s="52"/>
      <c r="C136" s="18" t="str">
        <f>'Agenda-A-1'!C203</f>
        <v>802.0    RAC Meeting</v>
      </c>
      <c r="Q136" s="63"/>
      <c r="R136" s="90"/>
    </row>
    <row r="137" spans="1:18" s="45" customFormat="1" ht="9.75">
      <c r="A137" s="62"/>
      <c r="B137" s="50">
        <f>'Agenda-A-1'!G169</f>
        <v>0</v>
      </c>
      <c r="C137" s="18" t="str">
        <f>'Agenda-A-1'!C169</f>
        <v>802.11  TGI (SEC)</v>
      </c>
      <c r="D137" s="45" t="str">
        <f>'Agenda-A-1'!D169</f>
        <v>SR+HT</v>
      </c>
      <c r="E137" s="45">
        <f>'Agenda-A-1'!F169</f>
        <v>100</v>
      </c>
      <c r="F137" s="45">
        <f>'Agenda-A-1'!E169</f>
        <v>21</v>
      </c>
      <c r="H137" s="45">
        <v>0</v>
      </c>
      <c r="I137" s="45">
        <v>1</v>
      </c>
      <c r="J137" s="45">
        <v>0</v>
      </c>
      <c r="K137" s="45">
        <v>1</v>
      </c>
      <c r="L137" s="45">
        <v>0</v>
      </c>
      <c r="M137" s="45">
        <v>0</v>
      </c>
      <c r="N137" s="45">
        <v>1</v>
      </c>
      <c r="O137" s="45">
        <v>0</v>
      </c>
      <c r="P137" s="45">
        <v>0</v>
      </c>
      <c r="Q137" s="64">
        <f t="shared" si="10"/>
        <v>11</v>
      </c>
      <c r="R137" s="91"/>
    </row>
    <row r="138" spans="1:18" s="47" customFormat="1" ht="9.75">
      <c r="A138" s="61"/>
      <c r="B138" s="52"/>
      <c r="C138" s="61" t="str">
        <f>'Agenda-A-1'!C191</f>
        <v>802.11  5GSG</v>
      </c>
      <c r="Q138" s="63"/>
      <c r="R138" s="90"/>
    </row>
    <row r="139" spans="2:17" ht="9.75">
      <c r="B139" s="32">
        <f>'Agenda-A-1'!G171</f>
        <v>0</v>
      </c>
      <c r="C139" s="18" t="str">
        <f>'Agenda-A-1'!C171</f>
        <v>802.3  CSMA/CD - (10G Closing Plenary)</v>
      </c>
      <c r="D139" s="17" t="str">
        <f>'Agenda-A-1'!D171</f>
        <v>SR+PD+HT+HM</v>
      </c>
      <c r="E139" s="17">
        <f>'Agenda-A-1'!F171</f>
        <v>125</v>
      </c>
      <c r="F139" s="17">
        <f>'Agenda-A-1'!E171</f>
        <v>19</v>
      </c>
      <c r="G139" s="17">
        <v>0</v>
      </c>
      <c r="H139" s="17">
        <v>0</v>
      </c>
      <c r="I139" s="17">
        <v>0</v>
      </c>
      <c r="J139" s="17">
        <v>1</v>
      </c>
      <c r="K139" s="17">
        <v>2</v>
      </c>
      <c r="L139" s="17">
        <v>1</v>
      </c>
      <c r="M139" s="17">
        <v>0</v>
      </c>
      <c r="N139" s="17">
        <v>1</v>
      </c>
      <c r="O139" s="17">
        <v>0</v>
      </c>
      <c r="P139" s="17">
        <v>0</v>
      </c>
      <c r="Q139" s="23">
        <f t="shared" si="10"/>
        <v>13.5</v>
      </c>
    </row>
    <row r="140" spans="1:18" s="47" customFormat="1" ht="20.25">
      <c r="A140" s="65"/>
      <c r="B140" s="52">
        <f>'Agenda-A-1'!G172</f>
        <v>0</v>
      </c>
      <c r="C140" s="61" t="str">
        <f>'Agenda-A-1'!C172</f>
        <v>802.3  CSMA/CD - (DTE Power)</v>
      </c>
      <c r="D140" s="47" t="str">
        <f>'Agenda-A-1'!D172</f>
        <v>SR+HT</v>
      </c>
      <c r="E140" s="47">
        <f>'Agenda-A-1'!F172</f>
        <v>50</v>
      </c>
      <c r="F140" s="47">
        <f>'Agenda-A-1'!E172</f>
        <v>2</v>
      </c>
      <c r="G140" s="46">
        <v>0</v>
      </c>
      <c r="H140" s="46">
        <v>0</v>
      </c>
      <c r="I140" s="46">
        <v>1</v>
      </c>
      <c r="J140" s="46">
        <v>0</v>
      </c>
      <c r="K140" s="46">
        <v>1</v>
      </c>
      <c r="L140" s="46">
        <v>0</v>
      </c>
      <c r="M140" s="46">
        <v>0</v>
      </c>
      <c r="N140" s="46">
        <v>1</v>
      </c>
      <c r="O140" s="46">
        <v>0</v>
      </c>
      <c r="P140" s="46">
        <v>0</v>
      </c>
      <c r="Q140" s="63">
        <f t="shared" si="10"/>
        <v>6</v>
      </c>
      <c r="R140" s="90"/>
    </row>
    <row r="141" spans="2:17" ht="9.75">
      <c r="B141" s="32">
        <f>'Agenda-A-1'!G173</f>
        <v>0</v>
      </c>
      <c r="C141" s="18" t="str">
        <f>'Agenda-A-1'!C173</f>
        <v>802.3  CSMA/CD - (EFM Closing Plenary)</v>
      </c>
      <c r="D141" s="17" t="str">
        <f>'Agenda-A-1'!D173</f>
        <v>SR+PD+HT+HM</v>
      </c>
      <c r="E141" s="17">
        <f>'Agenda-A-1'!F173</f>
        <v>150</v>
      </c>
      <c r="F141" s="17">
        <f>'Agenda-A-1'!E173</f>
        <v>9</v>
      </c>
      <c r="G141" s="17">
        <v>0</v>
      </c>
      <c r="H141" s="17">
        <v>0</v>
      </c>
      <c r="I141" s="17">
        <v>1</v>
      </c>
      <c r="J141" s="17">
        <v>0</v>
      </c>
      <c r="K141" s="17">
        <v>2</v>
      </c>
      <c r="L141" s="17">
        <v>1</v>
      </c>
      <c r="M141" s="17">
        <v>0</v>
      </c>
      <c r="N141" s="17">
        <v>1</v>
      </c>
      <c r="O141" s="17">
        <v>0</v>
      </c>
      <c r="P141" s="17">
        <v>0</v>
      </c>
      <c r="Q141" s="23">
        <f t="shared" si="10"/>
        <v>16</v>
      </c>
    </row>
    <row r="142" spans="1:18" s="45" customFormat="1" ht="9.75">
      <c r="A142" s="62"/>
      <c r="B142" s="50">
        <f>'Agenda-A-1'!G175</f>
        <v>0</v>
      </c>
      <c r="C142" s="18" t="str">
        <f>'Agenda-A-1'!C175</f>
        <v>802.11  TGE (QoS)</v>
      </c>
      <c r="D142" s="45" t="str">
        <f>'Agenda-A-1'!D175</f>
        <v>SR+PD+HT+HM</v>
      </c>
      <c r="E142" s="45">
        <f>'Agenda-A-1'!F175</f>
        <v>180</v>
      </c>
      <c r="F142" s="45">
        <f>'Agenda-A-1'!E175</f>
        <v>20</v>
      </c>
      <c r="G142" s="45">
        <v>0</v>
      </c>
      <c r="H142" s="45">
        <v>0</v>
      </c>
      <c r="I142" s="45">
        <v>1</v>
      </c>
      <c r="J142" s="45">
        <v>0</v>
      </c>
      <c r="K142" s="45">
        <v>2</v>
      </c>
      <c r="L142" s="45">
        <v>1</v>
      </c>
      <c r="M142" s="45">
        <v>0</v>
      </c>
      <c r="N142" s="45">
        <v>1</v>
      </c>
      <c r="O142" s="45">
        <v>0</v>
      </c>
      <c r="P142" s="45">
        <v>0</v>
      </c>
      <c r="Q142" s="64">
        <f t="shared" si="10"/>
        <v>19</v>
      </c>
      <c r="R142" s="91"/>
    </row>
    <row r="143" spans="1:18" s="46" customFormat="1" ht="9.75">
      <c r="A143" s="65"/>
      <c r="B143" s="51"/>
      <c r="C143" s="18" t="str">
        <f>'Agenda-A-1'!C193</f>
        <v>802.11  Joint R-REG/TGG</v>
      </c>
      <c r="Q143" s="66"/>
      <c r="R143" s="92"/>
    </row>
    <row r="144" spans="1:18" s="47" customFormat="1" ht="9.75">
      <c r="A144" s="61"/>
      <c r="B144" s="52"/>
      <c r="C144" s="18" t="str">
        <f>'Agenda-A-1'!C199</f>
        <v>802.11  TGG</v>
      </c>
      <c r="Q144" s="63"/>
      <c r="R144" s="90"/>
    </row>
    <row r="145" spans="2:17" ht="9.75">
      <c r="B145" s="32">
        <f>'Agenda-A-1'!G176</f>
        <v>0</v>
      </c>
      <c r="C145" s="18" t="str">
        <f>'Agenda-A-1'!C176</f>
        <v>802.11  TGF</v>
      </c>
      <c r="D145" s="17" t="str">
        <f>'Agenda-A-1'!D176</f>
        <v>SR+HT</v>
      </c>
      <c r="E145" s="17">
        <f>'Agenda-A-1'!F176</f>
        <v>50</v>
      </c>
      <c r="F145" s="17">
        <f>'Agenda-A-1'!E176</f>
        <v>3</v>
      </c>
      <c r="G145" s="17">
        <v>0</v>
      </c>
      <c r="H145" s="17">
        <v>0</v>
      </c>
      <c r="I145" s="17">
        <v>1</v>
      </c>
      <c r="J145" s="17">
        <v>0</v>
      </c>
      <c r="K145" s="17">
        <v>1</v>
      </c>
      <c r="L145" s="17">
        <v>0</v>
      </c>
      <c r="M145" s="17">
        <v>0</v>
      </c>
      <c r="N145" s="17">
        <v>1</v>
      </c>
      <c r="O145" s="17">
        <v>0</v>
      </c>
      <c r="P145" s="17">
        <v>0</v>
      </c>
      <c r="Q145" s="23">
        <f t="shared" si="10"/>
        <v>6</v>
      </c>
    </row>
    <row r="146" spans="1:18" s="45" customFormat="1" ht="9.75">
      <c r="A146" s="62"/>
      <c r="B146" s="50">
        <f>'Agenda-A-1'!G178</f>
        <v>0</v>
      </c>
      <c r="C146" s="18" t="str">
        <f>'Agenda-A-1'!C178</f>
        <v>802.11  TGH</v>
      </c>
      <c r="D146" s="45" t="str">
        <f>'Agenda-A-1'!D178</f>
        <v>SR+HT</v>
      </c>
      <c r="E146" s="45">
        <f>'Agenda-A-1'!F178</f>
        <v>50</v>
      </c>
      <c r="F146" s="45">
        <f>'Agenda-A-1'!E178</f>
        <v>5</v>
      </c>
      <c r="G146" s="45">
        <v>0</v>
      </c>
      <c r="H146" s="45">
        <v>0</v>
      </c>
      <c r="I146" s="45">
        <v>1</v>
      </c>
      <c r="J146" s="45">
        <v>0</v>
      </c>
      <c r="K146" s="45">
        <v>1</v>
      </c>
      <c r="L146" s="45">
        <v>0</v>
      </c>
      <c r="M146" s="45">
        <v>0</v>
      </c>
      <c r="N146" s="45">
        <v>1</v>
      </c>
      <c r="O146" s="45">
        <v>0</v>
      </c>
      <c r="P146" s="45">
        <v>0</v>
      </c>
      <c r="Q146" s="64">
        <f t="shared" si="10"/>
        <v>6</v>
      </c>
      <c r="R146" s="91"/>
    </row>
    <row r="147" spans="1:18" s="46" customFormat="1" ht="9.75">
      <c r="A147" s="65"/>
      <c r="B147" s="51"/>
      <c r="C147" s="61" t="str">
        <f>'Agenda-A-1'!C201</f>
        <v>802.11  5GSG</v>
      </c>
      <c r="Q147" s="66"/>
      <c r="R147" s="92"/>
    </row>
    <row r="148" spans="2:17" ht="9.75">
      <c r="B148" s="32">
        <f>'Agenda-A-1'!G180</f>
        <v>0</v>
      </c>
      <c r="C148" s="18" t="str">
        <f>'Agenda-A-1'!C180</f>
        <v>802.15  TG2</v>
      </c>
      <c r="D148" s="17" t="str">
        <f>'Agenda-A-1'!D180</f>
        <v>SR+HT</v>
      </c>
      <c r="E148" s="17">
        <f>'Agenda-A-1'!F180</f>
        <v>50</v>
      </c>
      <c r="F148" s="17">
        <f>'Agenda-A-1'!E180</f>
        <v>16</v>
      </c>
      <c r="G148" s="17">
        <v>0</v>
      </c>
      <c r="H148" s="17">
        <v>0</v>
      </c>
      <c r="I148" s="17">
        <v>1</v>
      </c>
      <c r="J148" s="17">
        <v>0</v>
      </c>
      <c r="K148" s="17">
        <v>1</v>
      </c>
      <c r="L148" s="17">
        <v>0</v>
      </c>
      <c r="M148" s="17">
        <v>0</v>
      </c>
      <c r="N148" s="17">
        <v>1</v>
      </c>
      <c r="O148" s="17">
        <v>0</v>
      </c>
      <c r="P148" s="17">
        <v>0</v>
      </c>
      <c r="Q148" s="23">
        <f t="shared" si="10"/>
        <v>6</v>
      </c>
    </row>
    <row r="149" spans="1:18" s="47" customFormat="1" ht="9.75">
      <c r="A149" s="61"/>
      <c r="B149" s="52">
        <f>'Agenda-A-1'!G181</f>
        <v>0</v>
      </c>
      <c r="C149" s="61" t="str">
        <f>'Agenda-A-1'!C181</f>
        <v>802.15  TG3</v>
      </c>
      <c r="D149" s="47" t="str">
        <f>'Agenda-A-1'!D181</f>
        <v>SR+HT</v>
      </c>
      <c r="E149" s="47">
        <f>'Agenda-A-1'!F181</f>
        <v>50</v>
      </c>
      <c r="F149" s="47">
        <f>'Agenda-A-1'!E181</f>
        <v>17</v>
      </c>
      <c r="G149" s="46">
        <v>0</v>
      </c>
      <c r="H149" s="46">
        <v>0</v>
      </c>
      <c r="I149" s="46">
        <v>1</v>
      </c>
      <c r="J149" s="46">
        <v>0</v>
      </c>
      <c r="K149" s="46">
        <v>1</v>
      </c>
      <c r="L149" s="46">
        <v>0</v>
      </c>
      <c r="M149" s="46">
        <v>0</v>
      </c>
      <c r="N149" s="46">
        <v>1</v>
      </c>
      <c r="O149" s="46">
        <v>0</v>
      </c>
      <c r="P149" s="46">
        <v>0</v>
      </c>
      <c r="Q149" s="63">
        <f t="shared" si="10"/>
        <v>6</v>
      </c>
      <c r="R149" s="90"/>
    </row>
    <row r="150" spans="2:17" ht="9.75">
      <c r="B150" s="32">
        <f>'Agenda-A-1'!G182</f>
        <v>0</v>
      </c>
      <c r="C150" s="18" t="str">
        <f>'Agenda-A-1'!C182</f>
        <v>802.15  TG4</v>
      </c>
      <c r="D150" s="17" t="str">
        <f>'Agenda-A-1'!D182</f>
        <v>SR+HT</v>
      </c>
      <c r="E150" s="17">
        <f>'Agenda-A-1'!F182</f>
        <v>50</v>
      </c>
      <c r="F150" s="17">
        <f>'Agenda-A-1'!E182</f>
        <v>11</v>
      </c>
      <c r="G150" s="17">
        <v>0</v>
      </c>
      <c r="H150" s="17">
        <v>0</v>
      </c>
      <c r="I150" s="17">
        <v>1</v>
      </c>
      <c r="J150" s="17">
        <v>0</v>
      </c>
      <c r="K150" s="17">
        <v>1</v>
      </c>
      <c r="L150" s="17">
        <v>0</v>
      </c>
      <c r="M150" s="17">
        <v>0</v>
      </c>
      <c r="N150" s="17">
        <v>1</v>
      </c>
      <c r="O150" s="17">
        <v>0</v>
      </c>
      <c r="P150" s="17">
        <v>0</v>
      </c>
      <c r="Q150" s="23">
        <f t="shared" si="10"/>
        <v>6</v>
      </c>
    </row>
    <row r="151" spans="2:17" ht="9.75">
      <c r="B151" s="32">
        <f>'Agenda-A-1'!G183</f>
        <v>0</v>
      </c>
      <c r="C151" s="18" t="str">
        <f>'Agenda-A-1'!C183</f>
        <v>802.0    Executive Sub-Committees</v>
      </c>
      <c r="D151" s="17" t="str">
        <f>'Agenda-A-1'!D183</f>
        <v>BR</v>
      </c>
      <c r="E151" s="17">
        <f>'Agenda-A-1'!F183</f>
        <v>12</v>
      </c>
      <c r="F151" s="17">
        <f>'Agenda-A-1'!E183</f>
        <v>1</v>
      </c>
      <c r="G151" s="17">
        <v>0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23">
        <f t="shared" si="10"/>
        <v>2.2</v>
      </c>
    </row>
    <row r="152" spans="1:18" s="47" customFormat="1" ht="9.75">
      <c r="A152" s="65"/>
      <c r="B152" s="52">
        <f>'Agenda-A-1'!G184</f>
        <v>0</v>
      </c>
      <c r="C152" s="61" t="str">
        <f>'Agenda-A-1'!C184</f>
        <v>802.16  WirelessMAN TG3/4 PHY</v>
      </c>
      <c r="D152" s="47" t="str">
        <f>'Agenda-A-1'!D184</f>
        <v>SR+HM+HT+PD</v>
      </c>
      <c r="E152" s="47">
        <f>'Agenda-A-1'!F184</f>
        <v>80</v>
      </c>
      <c r="F152" s="47">
        <f>'Agenda-A-1'!E184</f>
        <v>6</v>
      </c>
      <c r="G152" s="46">
        <v>0</v>
      </c>
      <c r="H152" s="46">
        <v>0</v>
      </c>
      <c r="I152" s="46">
        <v>1</v>
      </c>
      <c r="J152" s="46">
        <v>0</v>
      </c>
      <c r="K152" s="46">
        <v>1</v>
      </c>
      <c r="L152" s="46">
        <v>0</v>
      </c>
      <c r="M152" s="46">
        <v>0</v>
      </c>
      <c r="N152" s="46">
        <v>1</v>
      </c>
      <c r="O152" s="46">
        <v>0</v>
      </c>
      <c r="P152" s="46">
        <v>0</v>
      </c>
      <c r="Q152" s="63">
        <f t="shared" si="10"/>
        <v>9</v>
      </c>
      <c r="R152" s="90"/>
    </row>
    <row r="153" spans="2:17" ht="9.75">
      <c r="B153" s="32">
        <f>'Agenda-A-1'!G185</f>
        <v>0</v>
      </c>
      <c r="C153" s="18" t="str">
        <f>'Agenda-A-1'!C185</f>
        <v>802.16  WirelessMAN TG3/4 MAC</v>
      </c>
      <c r="D153" s="17" t="str">
        <f>'Agenda-A-1'!D185</f>
        <v>SR+HM+HT</v>
      </c>
      <c r="E153" s="17">
        <f>'Agenda-A-1'!F185</f>
        <v>40</v>
      </c>
      <c r="F153" s="17">
        <f>'Agenda-A-1'!E185</f>
        <v>4</v>
      </c>
      <c r="G153" s="17">
        <v>0</v>
      </c>
      <c r="H153" s="17">
        <v>1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1</v>
      </c>
      <c r="O153" s="17">
        <v>0</v>
      </c>
      <c r="P153" s="17">
        <v>0</v>
      </c>
      <c r="Q153" s="23">
        <f t="shared" si="10"/>
        <v>5</v>
      </c>
    </row>
    <row r="154" spans="1:18" s="45" customFormat="1" ht="9.75">
      <c r="A154" s="62"/>
      <c r="B154" s="50">
        <f>'Agenda-A-1'!G186</f>
        <v>0</v>
      </c>
      <c r="C154" s="18" t="str">
        <f>'Agenda-A-1'!C186</f>
        <v>802.16  WirelessMAN TG2</v>
      </c>
      <c r="D154" s="45" t="str">
        <f>'Agenda-A-1'!D186</f>
        <v>BR</v>
      </c>
      <c r="E154" s="45">
        <f>'Agenda-A-1'!F186</f>
        <v>12</v>
      </c>
      <c r="F154" s="45">
        <f>'Agenda-A-1'!E186</f>
        <v>12</v>
      </c>
      <c r="G154" s="45">
        <v>0</v>
      </c>
      <c r="H154" s="45">
        <v>1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64">
        <f t="shared" si="10"/>
        <v>2.2</v>
      </c>
      <c r="R154" s="91"/>
    </row>
    <row r="155" spans="1:18" s="46" customFormat="1" ht="9.75">
      <c r="A155" s="65"/>
      <c r="B155" s="51"/>
      <c r="C155" s="65" t="str">
        <f>'Agenda-A-1'!C206</f>
        <v>802.16  WirelessMAN (Editor's Mtg)</v>
      </c>
      <c r="Q155" s="66"/>
      <c r="R155" s="92"/>
    </row>
    <row r="156" spans="1:18" s="45" customFormat="1" ht="9.75">
      <c r="A156" s="62"/>
      <c r="B156" s="50">
        <f>'Agenda-A-1'!G187</f>
        <v>0</v>
      </c>
      <c r="C156" s="62" t="str">
        <f>'Agenda-A-1'!C187</f>
        <v>802.17  RPR #1</v>
      </c>
      <c r="D156" s="45" t="str">
        <f>'Agenda-A-1'!D187</f>
        <v>SR+HT+HM+PD</v>
      </c>
      <c r="E156" s="45">
        <f>'Agenda-A-1'!F187</f>
        <v>150</v>
      </c>
      <c r="F156" s="45">
        <f>'Agenda-A-1'!E187</f>
        <v>22</v>
      </c>
      <c r="G156" s="45">
        <v>0</v>
      </c>
      <c r="H156" s="45">
        <v>0</v>
      </c>
      <c r="I156" s="45">
        <v>1</v>
      </c>
      <c r="J156" s="45">
        <v>0</v>
      </c>
      <c r="K156" s="45">
        <v>2</v>
      </c>
      <c r="L156" s="45">
        <v>1</v>
      </c>
      <c r="M156" s="45">
        <v>0</v>
      </c>
      <c r="N156" s="45">
        <v>1</v>
      </c>
      <c r="O156" s="45">
        <v>0</v>
      </c>
      <c r="P156" s="45">
        <v>0</v>
      </c>
      <c r="Q156" s="64">
        <f t="shared" si="10"/>
        <v>16</v>
      </c>
      <c r="R156" s="91"/>
    </row>
    <row r="157" spans="1:18" s="46" customFormat="1" ht="9.75">
      <c r="A157" s="65"/>
      <c r="B157" s="51"/>
      <c r="C157" s="62" t="str">
        <f>'Agenda-A-1'!C204</f>
        <v>802.17  RPR (Performance Committee)</v>
      </c>
      <c r="Q157" s="66"/>
      <c r="R157" s="92"/>
    </row>
    <row r="158" spans="1:18" s="45" customFormat="1" ht="9.75">
      <c r="A158" s="62"/>
      <c r="B158" s="50">
        <f>'Agenda-A-1'!G188</f>
        <v>0</v>
      </c>
      <c r="C158" s="62" t="str">
        <f>'Agenda-A-1'!C188</f>
        <v>802.17  RPR #2</v>
      </c>
      <c r="D158" s="45" t="str">
        <f>'Agenda-A-1'!D188</f>
        <v>SR+HT</v>
      </c>
      <c r="E158" s="45">
        <f>'Agenda-A-1'!F188</f>
        <v>50</v>
      </c>
      <c r="F158" s="45">
        <f>'Agenda-A-1'!E188</f>
        <v>13</v>
      </c>
      <c r="G158" s="45">
        <v>0</v>
      </c>
      <c r="H158" s="45">
        <v>0</v>
      </c>
      <c r="I158" s="45">
        <v>1</v>
      </c>
      <c r="J158" s="45">
        <v>0</v>
      </c>
      <c r="K158" s="45">
        <v>1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64">
        <f t="shared" si="10"/>
        <v>6</v>
      </c>
      <c r="R158" s="91"/>
    </row>
    <row r="159" spans="1:18" s="47" customFormat="1" ht="9.75">
      <c r="A159" s="61"/>
      <c r="B159" s="52"/>
      <c r="C159" s="18" t="str">
        <f>'Agenda-A-1'!C205</f>
        <v>802.17  RPR (Terms &amp; Definition Ad Hoc)</v>
      </c>
      <c r="Q159" s="63"/>
      <c r="R159" s="90"/>
    </row>
    <row r="160" spans="2:17" ht="9.75">
      <c r="B160" s="32">
        <f>'Agenda-A-1'!G189</f>
        <v>0</v>
      </c>
      <c r="C160" s="18" t="str">
        <f>'Agenda-A-1'!C189</f>
        <v>802.17  RPR (Ad Hoc Meetings)</v>
      </c>
      <c r="D160" s="17" t="str">
        <f>'Agenda-A-1'!D189</f>
        <v>BR</v>
      </c>
      <c r="E160" s="17">
        <f>'Agenda-A-1'!F189</f>
        <v>12</v>
      </c>
      <c r="F160" s="17">
        <f>'Agenda-A-1'!E189</f>
        <v>10</v>
      </c>
      <c r="G160" s="17">
        <v>0</v>
      </c>
      <c r="H160" s="17">
        <v>1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23">
        <f t="shared" si="10"/>
        <v>2.2</v>
      </c>
    </row>
    <row r="161" spans="1:17" ht="30">
      <c r="A161" s="61" t="s">
        <v>236</v>
      </c>
      <c r="B161" s="32">
        <f>'Agenda-A-1'!G195</f>
        <v>0</v>
      </c>
      <c r="C161" s="18" t="str">
        <f>'Agenda-A-1'!C195</f>
        <v>802.3    CSMA/CD WG Closing Plenary</v>
      </c>
      <c r="D161" s="17" t="str">
        <f>'Agenda-A-1'!D195</f>
        <v>SR+PD+HT+HM+OH</v>
      </c>
      <c r="E161" s="17">
        <f>'Agenda-A-1'!F195</f>
        <v>300</v>
      </c>
      <c r="F161" s="17">
        <f>'Agenda-A-1'!E195</f>
        <v>19</v>
      </c>
      <c r="G161" s="46">
        <v>0</v>
      </c>
      <c r="H161" s="46">
        <v>0</v>
      </c>
      <c r="I161" s="46">
        <v>0</v>
      </c>
      <c r="J161" s="46">
        <v>1</v>
      </c>
      <c r="K161" s="46">
        <v>3</v>
      </c>
      <c r="L161" s="46">
        <v>1</v>
      </c>
      <c r="M161" s="46">
        <v>0</v>
      </c>
      <c r="N161" s="46">
        <v>1</v>
      </c>
      <c r="O161" s="46">
        <v>0</v>
      </c>
      <c r="P161" s="46">
        <v>0</v>
      </c>
      <c r="Q161" s="23">
        <f t="shared" si="10"/>
        <v>31</v>
      </c>
    </row>
    <row r="162" spans="1:18" s="26" customFormat="1" ht="9.75">
      <c r="A162" s="19"/>
      <c r="B162" s="34" t="s">
        <v>103</v>
      </c>
      <c r="C162" s="19"/>
      <c r="G162" s="26">
        <f aca="true" t="shared" si="11" ref="G162:L162">SUM(G132:G161)</f>
        <v>0</v>
      </c>
      <c r="H162" s="26">
        <f t="shared" si="11"/>
        <v>6</v>
      </c>
      <c r="I162" s="26">
        <f t="shared" si="11"/>
        <v>12</v>
      </c>
      <c r="J162" s="26">
        <f t="shared" si="11"/>
        <v>2</v>
      </c>
      <c r="K162" s="26">
        <f t="shared" si="11"/>
        <v>20</v>
      </c>
      <c r="L162" s="26">
        <f t="shared" si="11"/>
        <v>5</v>
      </c>
      <c r="O162" s="26">
        <f>SUM(O132:O161)</f>
        <v>0</v>
      </c>
      <c r="P162" s="26">
        <f>SUM(P132:P161)</f>
        <v>0</v>
      </c>
      <c r="Q162" s="27">
        <f>SUM(Q132:Q161)</f>
        <v>174.2</v>
      </c>
      <c r="R162" s="89"/>
    </row>
    <row r="163" spans="1:18" s="26" customFormat="1" ht="9.75">
      <c r="A163" s="19"/>
      <c r="B163" s="34"/>
      <c r="C163" s="19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7"/>
      <c r="R163" s="89"/>
    </row>
    <row r="164" spans="1:18" s="16" customFormat="1" ht="9.75">
      <c r="A164" s="15" t="str">
        <f>'Agenda-A-1'!A208</f>
        <v>Fri</v>
      </c>
      <c r="B164" s="37">
        <f>'Agenda-A-1'!A209</f>
        <v>37330</v>
      </c>
      <c r="C164" s="15"/>
      <c r="Q164" s="24"/>
      <c r="R164" s="79"/>
    </row>
    <row r="165" spans="2:17" ht="9.75">
      <c r="B165" s="32">
        <f>'Agenda-A-1'!G208</f>
        <v>0</v>
      </c>
      <c r="C165" s="18" t="str">
        <f>'Agenda-A-1'!C208</f>
        <v>802.16  WirelessMAN TG3/4 PHY</v>
      </c>
      <c r="D165" s="17" t="str">
        <f>'Agenda-A-1'!D208</f>
        <v>SR+HM+HT+PD</v>
      </c>
      <c r="E165" s="17">
        <f>'Agenda-A-1'!F208</f>
        <v>80</v>
      </c>
      <c r="F165" s="17">
        <f>'Agenda-A-1'!E208</f>
        <v>6</v>
      </c>
      <c r="G165" s="17">
        <v>0</v>
      </c>
      <c r="H165" s="17">
        <v>0</v>
      </c>
      <c r="I165" s="17">
        <v>1</v>
      </c>
      <c r="J165" s="17">
        <v>0</v>
      </c>
      <c r="K165" s="17">
        <v>2</v>
      </c>
      <c r="L165" s="17">
        <v>1</v>
      </c>
      <c r="M165" s="17">
        <v>0</v>
      </c>
      <c r="N165" s="17">
        <v>1</v>
      </c>
      <c r="O165" s="17">
        <v>0</v>
      </c>
      <c r="P165" s="17">
        <v>0</v>
      </c>
      <c r="Q165" s="23">
        <f aca="true" t="shared" si="12" ref="Q165:Q171">(E165*0.5)/5+1</f>
        <v>9</v>
      </c>
    </row>
    <row r="166" spans="2:17" ht="9.75">
      <c r="B166" s="32">
        <f>'Agenda-A-1'!G209</f>
        <v>0</v>
      </c>
      <c r="C166" s="18" t="str">
        <f>'Agenda-A-1'!C209</f>
        <v>802.16  WirelessMAN TG3/4 MAC</v>
      </c>
      <c r="D166" s="17" t="str">
        <f>'Agenda-A-1'!D209</f>
        <v>SR+HM+HT</v>
      </c>
      <c r="E166" s="17">
        <f>'Agenda-A-1'!F209</f>
        <v>40</v>
      </c>
      <c r="F166" s="17">
        <f>'Agenda-A-1'!E209</f>
        <v>4</v>
      </c>
      <c r="G166" s="17">
        <v>0</v>
      </c>
      <c r="H166" s="17">
        <v>1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</v>
      </c>
      <c r="O166" s="17">
        <v>0</v>
      </c>
      <c r="P166" s="17">
        <v>0</v>
      </c>
      <c r="Q166" s="23">
        <f t="shared" si="12"/>
        <v>5</v>
      </c>
    </row>
    <row r="167" spans="1:17" ht="9.75">
      <c r="A167" s="62"/>
      <c r="B167" s="32">
        <f>'Agenda-A-1'!G210</f>
        <v>0</v>
      </c>
      <c r="C167" s="18" t="str">
        <f>'Agenda-A-1'!C210</f>
        <v>802.16  WirelessMAN TG2</v>
      </c>
      <c r="D167" s="17" t="str">
        <f>'Agenda-A-1'!D210</f>
        <v>BR</v>
      </c>
      <c r="E167" s="17">
        <f>'Agenda-A-1'!F210</f>
        <v>12</v>
      </c>
      <c r="F167" s="17">
        <f>'Agenda-A-1'!E210</f>
        <v>12</v>
      </c>
      <c r="G167" s="45">
        <v>0</v>
      </c>
      <c r="H167" s="45">
        <v>1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64">
        <f t="shared" si="12"/>
        <v>2.2</v>
      </c>
    </row>
    <row r="168" spans="1:17" ht="9.75">
      <c r="A168" s="18" t="s">
        <v>254</v>
      </c>
      <c r="B168" s="32">
        <f>'Agenda-A-1'!G212</f>
        <v>0</v>
      </c>
      <c r="C168" s="18" t="str">
        <f>'Agenda-A-1'!C212</f>
        <v>802.11  WLAN Closing Plenary</v>
      </c>
      <c r="D168" s="17" t="str">
        <f>'Agenda-A-1'!D212</f>
        <v>SR+HT+PD+HM</v>
      </c>
      <c r="E168" s="17">
        <f>'Agenda-A-1'!F212</f>
        <v>300</v>
      </c>
      <c r="F168" s="17">
        <f>'Agenda-A-1'!E212</f>
        <v>20</v>
      </c>
      <c r="G168" s="45">
        <v>0</v>
      </c>
      <c r="H168" s="45">
        <v>0</v>
      </c>
      <c r="I168" s="45">
        <v>0</v>
      </c>
      <c r="J168" s="45">
        <v>1</v>
      </c>
      <c r="K168" s="45">
        <v>3</v>
      </c>
      <c r="L168" s="45">
        <v>1</v>
      </c>
      <c r="M168" s="45">
        <v>0</v>
      </c>
      <c r="N168" s="45">
        <v>2</v>
      </c>
      <c r="O168" s="45">
        <v>0</v>
      </c>
      <c r="P168" s="45">
        <v>0</v>
      </c>
      <c r="Q168" s="23">
        <f t="shared" si="12"/>
        <v>31</v>
      </c>
    </row>
    <row r="169" spans="2:17" ht="9.75">
      <c r="B169" s="32">
        <f>'Agenda-A-1'!G213</f>
        <v>0</v>
      </c>
      <c r="C169" s="18" t="str">
        <f>'Agenda-A-1'!C213</f>
        <v>802.15  WPAN Closing Plenary</v>
      </c>
      <c r="D169" s="17" t="str">
        <f>'Agenda-A-1'!D213</f>
        <v>SR+HT+PD+HM</v>
      </c>
      <c r="E169" s="17">
        <f>'Agenda-A-1'!F213</f>
        <v>150</v>
      </c>
      <c r="F169" s="17">
        <f>'Agenda-A-1'!E213</f>
        <v>16</v>
      </c>
      <c r="G169" s="17">
        <v>0</v>
      </c>
      <c r="H169" s="17">
        <v>0</v>
      </c>
      <c r="I169" s="17">
        <v>1</v>
      </c>
      <c r="J169" s="17">
        <v>0</v>
      </c>
      <c r="K169" s="17">
        <v>2</v>
      </c>
      <c r="L169" s="17">
        <v>1</v>
      </c>
      <c r="M169" s="17">
        <v>0</v>
      </c>
      <c r="N169" s="17">
        <v>1</v>
      </c>
      <c r="O169" s="17">
        <v>0</v>
      </c>
      <c r="P169" s="17">
        <v>0</v>
      </c>
      <c r="Q169" s="23">
        <f t="shared" si="12"/>
        <v>16</v>
      </c>
    </row>
    <row r="170" spans="1:18" s="47" customFormat="1" ht="9.75">
      <c r="A170" s="61"/>
      <c r="B170" s="52">
        <f>'Agenda-A-1'!G214</f>
        <v>0</v>
      </c>
      <c r="C170" s="61" t="str">
        <f>'Agenda-A-1'!C214</f>
        <v>802.17  RPR Closing Plenary</v>
      </c>
      <c r="D170" s="47" t="str">
        <f>'Agenda-A-1'!D214</f>
        <v>SR+HT+PD+HM</v>
      </c>
      <c r="E170" s="47">
        <f>'Agenda-A-1'!F214</f>
        <v>150</v>
      </c>
      <c r="F170" s="47">
        <f>'Agenda-A-1'!E214</f>
        <v>22</v>
      </c>
      <c r="G170" s="46">
        <v>0</v>
      </c>
      <c r="H170" s="46">
        <v>0</v>
      </c>
      <c r="I170" s="46">
        <v>1</v>
      </c>
      <c r="J170" s="46">
        <v>0</v>
      </c>
      <c r="K170" s="46">
        <v>2</v>
      </c>
      <c r="L170" s="46">
        <v>1</v>
      </c>
      <c r="M170" s="46">
        <v>0</v>
      </c>
      <c r="N170" s="46">
        <v>1</v>
      </c>
      <c r="O170" s="46">
        <v>0</v>
      </c>
      <c r="P170" s="46">
        <v>0</v>
      </c>
      <c r="Q170" s="23">
        <f t="shared" si="12"/>
        <v>16</v>
      </c>
      <c r="R170" s="90"/>
    </row>
    <row r="171" spans="1:17" ht="30">
      <c r="A171" s="62" t="s">
        <v>236</v>
      </c>
      <c r="B171" s="50">
        <f>'Agenda-A-1'!G216</f>
        <v>0</v>
      </c>
      <c r="C171" s="18" t="str">
        <f>'Agenda-A-1'!C216</f>
        <v>802.16  WirelessMAN WG Closing Plenary </v>
      </c>
      <c r="D171" s="17" t="str">
        <f>'Agenda-A-1'!D216</f>
        <v>SR+HM+HT+PD</v>
      </c>
      <c r="E171" s="17">
        <f>'Agenda-A-1'!F216</f>
        <v>120</v>
      </c>
      <c r="F171" s="17">
        <f>'Agenda-A-1'!E216</f>
        <v>6</v>
      </c>
      <c r="G171" s="45">
        <v>0</v>
      </c>
      <c r="H171" s="45">
        <v>0</v>
      </c>
      <c r="I171" s="17">
        <v>1</v>
      </c>
      <c r="J171" s="45">
        <v>0</v>
      </c>
      <c r="K171" s="17">
        <v>2</v>
      </c>
      <c r="L171" s="45">
        <v>1</v>
      </c>
      <c r="M171" s="45">
        <v>0</v>
      </c>
      <c r="N171" s="45">
        <v>1</v>
      </c>
      <c r="O171" s="45">
        <v>0</v>
      </c>
      <c r="P171" s="45">
        <v>0</v>
      </c>
      <c r="Q171" s="64">
        <f t="shared" si="12"/>
        <v>13</v>
      </c>
    </row>
    <row r="172" spans="1:17" ht="9.75">
      <c r="A172" s="61"/>
      <c r="B172" s="52"/>
      <c r="C172" s="18" t="str">
        <f>'Agenda-A-1'!C218</f>
        <v>802.0    Executive Committee</v>
      </c>
      <c r="D172" s="17" t="str">
        <f>'Agenda-A-1'!D218</f>
        <v>18US+70TH</v>
      </c>
      <c r="E172" s="17">
        <f>'Agenda-A-1'!F218</f>
        <v>88</v>
      </c>
      <c r="F172" s="17">
        <f>'Agenda-A-1'!E218</f>
        <v>6</v>
      </c>
      <c r="G172" s="47"/>
      <c r="H172" s="47"/>
      <c r="I172" s="17">
        <v>2</v>
      </c>
      <c r="J172" s="47"/>
      <c r="K172" s="17">
        <v>1</v>
      </c>
      <c r="L172" s="47"/>
      <c r="M172" s="47"/>
      <c r="N172" s="47"/>
      <c r="O172" s="47"/>
      <c r="P172" s="47"/>
      <c r="Q172" s="63"/>
    </row>
    <row r="173" spans="1:18" s="26" customFormat="1" ht="9.75">
      <c r="A173" s="19"/>
      <c r="B173" s="34" t="s">
        <v>103</v>
      </c>
      <c r="C173" s="19"/>
      <c r="G173" s="26">
        <f aca="true" t="shared" si="13" ref="G173:L173">SUM(G165:G172)</f>
        <v>0</v>
      </c>
      <c r="H173" s="26">
        <f t="shared" si="13"/>
        <v>2</v>
      </c>
      <c r="I173" s="26">
        <f t="shared" si="13"/>
        <v>6</v>
      </c>
      <c r="J173" s="26">
        <f t="shared" si="13"/>
        <v>1</v>
      </c>
      <c r="K173" s="26">
        <f t="shared" si="13"/>
        <v>12</v>
      </c>
      <c r="L173" s="26">
        <f t="shared" si="13"/>
        <v>5</v>
      </c>
      <c r="O173" s="26">
        <f>SUM(O165:O172)</f>
        <v>0</v>
      </c>
      <c r="P173" s="26">
        <v>0</v>
      </c>
      <c r="Q173" s="27">
        <f>SUM(Q165:Q172)</f>
        <v>92.2</v>
      </c>
      <c r="R173" s="89"/>
    </row>
    <row r="174" spans="1:18" s="26" customFormat="1" ht="9.75">
      <c r="A174" s="19"/>
      <c r="B174" s="34"/>
      <c r="C174" s="19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7"/>
      <c r="R174" s="89"/>
    </row>
    <row r="175" spans="2:3" ht="20.25">
      <c r="B175" s="34" t="s">
        <v>104</v>
      </c>
      <c r="C175" s="48">
        <f>SUM(R16:R174)</f>
        <v>0</v>
      </c>
    </row>
    <row r="176" spans="2:3" ht="15">
      <c r="B176" s="34" t="s">
        <v>105</v>
      </c>
      <c r="C176" s="48">
        <f>0.19*C175</f>
        <v>0</v>
      </c>
    </row>
    <row r="177" spans="2:3" ht="15">
      <c r="B177" s="34" t="s">
        <v>114</v>
      </c>
      <c r="C177" s="48">
        <f>0.25*(-C175)</f>
        <v>0</v>
      </c>
    </row>
    <row r="178" spans="2:3" ht="15">
      <c r="B178" s="34" t="s">
        <v>61</v>
      </c>
      <c r="C178" s="48">
        <f>0.06*(C177+C176+C175)</f>
        <v>0</v>
      </c>
    </row>
    <row r="179" spans="2:7" ht="20.25">
      <c r="B179" s="34" t="s">
        <v>106</v>
      </c>
      <c r="C179" s="49">
        <f>SUM(C175:C178)</f>
        <v>0</v>
      </c>
      <c r="G179" s="20"/>
    </row>
  </sheetData>
  <mergeCells count="53">
    <mergeCell ref="N26:N28"/>
    <mergeCell ref="O26:O28"/>
    <mergeCell ref="P26:P28"/>
    <mergeCell ref="Q26:Q28"/>
    <mergeCell ref="J26:J28"/>
    <mergeCell ref="K26:K28"/>
    <mergeCell ref="L26:L28"/>
    <mergeCell ref="M26:M28"/>
    <mergeCell ref="G26:G28"/>
    <mergeCell ref="H26:H28"/>
    <mergeCell ref="I26:I28"/>
    <mergeCell ref="B26:B28"/>
    <mergeCell ref="D26:D28"/>
    <mergeCell ref="E26:E28"/>
    <mergeCell ref="F26:F28"/>
    <mergeCell ref="B10:B11"/>
    <mergeCell ref="D10:D11"/>
    <mergeCell ref="F10:F11"/>
    <mergeCell ref="G10:G11"/>
    <mergeCell ref="E10:E11"/>
    <mergeCell ref="L10:L11"/>
    <mergeCell ref="M10:M11"/>
    <mergeCell ref="H10:H11"/>
    <mergeCell ref="I10:I11"/>
    <mergeCell ref="J10:J11"/>
    <mergeCell ref="K10:K11"/>
    <mergeCell ref="Q10:Q11"/>
    <mergeCell ref="N10:N11"/>
    <mergeCell ref="O10:O11"/>
    <mergeCell ref="P10:P11"/>
    <mergeCell ref="O18:O19"/>
    <mergeCell ref="P18:P19"/>
    <mergeCell ref="H18:H19"/>
    <mergeCell ref="I18:I19"/>
    <mergeCell ref="J18:J19"/>
    <mergeCell ref="B18:B19"/>
    <mergeCell ref="F18:F19"/>
    <mergeCell ref="G18:G19"/>
    <mergeCell ref="P23:P24"/>
    <mergeCell ref="O23:O24"/>
    <mergeCell ref="B23:B24"/>
    <mergeCell ref="I23:I24"/>
    <mergeCell ref="J23:J24"/>
    <mergeCell ref="K23:K24"/>
    <mergeCell ref="M18:M19"/>
    <mergeCell ref="Q23:Q24"/>
    <mergeCell ref="E23:E24"/>
    <mergeCell ref="F23:F24"/>
    <mergeCell ref="G23:G24"/>
    <mergeCell ref="H23:H24"/>
    <mergeCell ref="L23:L24"/>
    <mergeCell ref="N23:N24"/>
    <mergeCell ref="M23:M2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4" manualBreakCount="4">
    <brk id="51" max="255" man="1"/>
    <brk id="94" max="255" man="1"/>
    <brk id="130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2002-01-29T21:04:09Z</cp:lastPrinted>
  <dcterms:created xsi:type="dcterms:W3CDTF">2001-01-15T22:45:20Z</dcterms:created>
  <dcterms:modified xsi:type="dcterms:W3CDTF">2002-01-29T21:06:52Z</dcterms:modified>
  <cp:category/>
  <cp:version/>
  <cp:contentType/>
  <cp:contentStatus/>
</cp:coreProperties>
</file>