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xignux-my.sharepoint.com/personal/tamaran_behrens_prolec_energy/Documents/G Drive/COMMITTEE PARTICIPATION/IEEE TRANSFORMERS COMMITTEE/CHAIR MEETINGS COMMITTEE STARTING S18/S24 Vancouver/"/>
    </mc:Choice>
  </mc:AlternateContent>
  <xr:revisionPtr revIDLastSave="0" documentId="8_{76999F8B-3A10-4B45-A81B-995D0ACA35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nda Items - Registration D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2" l="1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</calcChain>
</file>

<file path=xl/sharedStrings.xml><?xml version="1.0" encoding="utf-8"?>
<sst xmlns="http://schemas.openxmlformats.org/spreadsheetml/2006/main" count="572" uniqueCount="352">
  <si>
    <t>Ayers, Diana</t>
  </si>
  <si>
    <t>ayersjohnson@earthlink.net</t>
  </si>
  <si>
    <t>Spouse/Companion/Guest</t>
  </si>
  <si>
    <t>Registered</t>
  </si>
  <si>
    <t>Active</t>
  </si>
  <si>
    <t>Diana</t>
  </si>
  <si>
    <t>Ayers</t>
  </si>
  <si>
    <t>M2N462N8BY7</t>
  </si>
  <si>
    <t>Guest/Companion Registration</t>
  </si>
  <si>
    <t>Ayers, Donald</t>
  </si>
  <si>
    <t>Beaster, Barb</t>
  </si>
  <si>
    <t>bnbbeaster@msn.com</t>
  </si>
  <si>
    <t>Barb</t>
  </si>
  <si>
    <t>Beaster</t>
  </si>
  <si>
    <t>FXN7FWPK928</t>
  </si>
  <si>
    <t>Beaster, Barry</t>
  </si>
  <si>
    <t>Bernesjo, Dorothea</t>
  </si>
  <si>
    <t>dorotheabernesjo@yahoo.com</t>
  </si>
  <si>
    <t>Dorothea</t>
  </si>
  <si>
    <t>Bernesjo</t>
  </si>
  <si>
    <t>6YNVN8TY2RB</t>
  </si>
  <si>
    <t>Bernesjo, Mats</t>
  </si>
  <si>
    <t>Bigham, Linda</t>
  </si>
  <si>
    <t>lee.bigham@outlook.com</t>
  </si>
  <si>
    <t>Linda</t>
  </si>
  <si>
    <t>Bigham</t>
  </si>
  <si>
    <t>3NNQ369CHFL</t>
  </si>
  <si>
    <t>Bigham, Arthur</t>
  </si>
  <si>
    <t>Binder, Laurie</t>
  </si>
  <si>
    <t>laurieh.binder@gmail.com</t>
  </si>
  <si>
    <t>Laurie</t>
  </si>
  <si>
    <t>Binder</t>
  </si>
  <si>
    <t>QVND6Z6BNKR</t>
  </si>
  <si>
    <t>Binder, Wallace</t>
  </si>
  <si>
    <t>Bowers, Karla</t>
  </si>
  <si>
    <t>Karla</t>
  </si>
  <si>
    <t>Bowers</t>
  </si>
  <si>
    <t>VRNV6PCZQVV</t>
  </si>
  <si>
    <t>Webb, Matthew</t>
  </si>
  <si>
    <t>BROWN, KRISTINE</t>
  </si>
  <si>
    <t>kabrown610@gmail.com</t>
  </si>
  <si>
    <t>KRISTINE</t>
  </si>
  <si>
    <t>BROWN</t>
  </si>
  <si>
    <t>NSN4SLYY9JJ</t>
  </si>
  <si>
    <t>Brown, Darren</t>
  </si>
  <si>
    <t>Campbell, Tara</t>
  </si>
  <si>
    <t>campbelltara@outlook.com</t>
  </si>
  <si>
    <t>Tara</t>
  </si>
  <si>
    <t>Campbell</t>
  </si>
  <si>
    <t>6BNR7MSSQ3S</t>
  </si>
  <si>
    <t>Klaponski, Adam</t>
  </si>
  <si>
    <t>Castillo Martinez, Lourdes</t>
  </si>
  <si>
    <t>lcmmty@live.com.mx</t>
  </si>
  <si>
    <t>Lourdes</t>
  </si>
  <si>
    <t>Castillo Martinez</t>
  </si>
  <si>
    <t>MFNXZRR5GG6</t>
  </si>
  <si>
    <t>CRUZ VALDES, JUAN</t>
  </si>
  <si>
    <t>Crockett, David</t>
  </si>
  <si>
    <t>dtcjmlc@gmail.com</t>
  </si>
  <si>
    <t>David</t>
  </si>
  <si>
    <t>Crockett</t>
  </si>
  <si>
    <t>XGNNS57XR3W</t>
  </si>
  <si>
    <t>Crockett, Janet</t>
  </si>
  <si>
    <t>Felton, Dawn</t>
  </si>
  <si>
    <t>dawnsophiaf@yahoo.com</t>
  </si>
  <si>
    <t>Dawn</t>
  </si>
  <si>
    <t>Felton</t>
  </si>
  <si>
    <t>HYNL4KKRXJJ</t>
  </si>
  <si>
    <t>Felton, Todd</t>
  </si>
  <si>
    <t>Forsyth, Connie</t>
  </si>
  <si>
    <t>clf11405@gmail.com</t>
  </si>
  <si>
    <t>Connie</t>
  </si>
  <si>
    <t>Forsyth</t>
  </si>
  <si>
    <t>QXN97S7R322</t>
  </si>
  <si>
    <t>Forsyth, Bruce</t>
  </si>
  <si>
    <t>Frederick, Galina</t>
  </si>
  <si>
    <t>gfred06@gmail.com</t>
  </si>
  <si>
    <t>Galina</t>
  </si>
  <si>
    <t>Frederick</t>
  </si>
  <si>
    <t>NQNNR63PJ3C</t>
  </si>
  <si>
    <t>Arteaga, Javier</t>
  </si>
  <si>
    <t>Ghosh, Chandana</t>
  </si>
  <si>
    <t>cg779001@gmail.com</t>
  </si>
  <si>
    <t>Chandana</t>
  </si>
  <si>
    <t>Ghosh</t>
  </si>
  <si>
    <t>TDNT384SK6N</t>
  </si>
  <si>
    <t>Ghosh, Saurabh</t>
  </si>
  <si>
    <t>Godinez Treviño, Luz Adriana</t>
  </si>
  <si>
    <t>joseluis.machain@prolec.energy</t>
  </si>
  <si>
    <t>Luz Adriana</t>
  </si>
  <si>
    <t>Godinez Treviño</t>
  </si>
  <si>
    <t>VFN8928367H</t>
  </si>
  <si>
    <t>Machain Rodriguez, Jose Luis</t>
  </si>
  <si>
    <t>Gutierrez, Tahania</t>
  </si>
  <si>
    <t>tahasalinas@hotmail.com</t>
  </si>
  <si>
    <t>Tahania</t>
  </si>
  <si>
    <t>Gutierrez</t>
  </si>
  <si>
    <t>P4NM5T3ZTHZ</t>
  </si>
  <si>
    <t>Salinas, Fernando</t>
  </si>
  <si>
    <t>Heinzig, Baerbel</t>
  </si>
  <si>
    <t>baerbel.heinzig@gmx.ch</t>
  </si>
  <si>
    <t>Baerbel</t>
  </si>
  <si>
    <t>Heinzig</t>
  </si>
  <si>
    <t>WYNNZDHG6GF</t>
  </si>
  <si>
    <t>Heinzig, Peter</t>
  </si>
  <si>
    <t>Hochanh, Tuyet Le</t>
  </si>
  <si>
    <t>thang.ireq@gmail.com</t>
  </si>
  <si>
    <t>Tuyet Le</t>
  </si>
  <si>
    <t>Hochanh</t>
  </si>
  <si>
    <t>7GNPKSN7YSM</t>
  </si>
  <si>
    <t>Hochanh, Thang</t>
  </si>
  <si>
    <t>Hopkinson, Jane</t>
  </si>
  <si>
    <t>phopkinson@hvolt.com</t>
  </si>
  <si>
    <t>Jane</t>
  </si>
  <si>
    <t>Hopkinson</t>
  </si>
  <si>
    <t>P6ND88PYY7L</t>
  </si>
  <si>
    <t>Hopkinson, Philip</t>
  </si>
  <si>
    <t>Iman, Naghmeh</t>
  </si>
  <si>
    <t>miman@mgmtransformer.com</t>
  </si>
  <si>
    <t>Naghmeh</t>
  </si>
  <si>
    <t>Iman</t>
  </si>
  <si>
    <t>8NNZDSQJ3XF</t>
  </si>
  <si>
    <t>Iman, Mohammad</t>
  </si>
  <si>
    <t>Keefe, Laura</t>
  </si>
  <si>
    <t>mwaldrop@mlgw.org</t>
  </si>
  <si>
    <t>Laura</t>
  </si>
  <si>
    <t>Keefe</t>
  </si>
  <si>
    <t>J4NMT9FFM9K</t>
  </si>
  <si>
    <t>Waldrop, Hugh</t>
  </si>
  <si>
    <t>Kennedy, Nancy</t>
  </si>
  <si>
    <t>nkennedy1@verizon.net</t>
  </si>
  <si>
    <t>Nancy</t>
  </si>
  <si>
    <t>Kennedy</t>
  </si>
  <si>
    <t>89NCJW37Z5K</t>
  </si>
  <si>
    <t>Kennedy, Sheldon</t>
  </si>
  <si>
    <t>Kim, Junia</t>
  </si>
  <si>
    <t>junia.h.kim@gmail.com</t>
  </si>
  <si>
    <t>Junia</t>
  </si>
  <si>
    <t>Kim</t>
  </si>
  <si>
    <t>KWN6237XJB4</t>
  </si>
  <si>
    <t>Tan, Jonathan</t>
  </si>
  <si>
    <t>Klaponski, Lois</t>
  </si>
  <si>
    <t>bklaponski@shaw.ca</t>
  </si>
  <si>
    <t>Lois</t>
  </si>
  <si>
    <t>Klaponski</t>
  </si>
  <si>
    <t>KLN4TDZ9B29</t>
  </si>
  <si>
    <t>Klaponski, Brian</t>
  </si>
  <si>
    <t>Levina, Marina</t>
  </si>
  <si>
    <t>mlevina12@gmail.com</t>
  </si>
  <si>
    <t>Marina</t>
  </si>
  <si>
    <t>Levina</t>
  </si>
  <si>
    <t>W6N2X69MCX6</t>
  </si>
  <si>
    <t>Levin, Aleksandr</t>
  </si>
  <si>
    <t>Lewis, Avis</t>
  </si>
  <si>
    <t>sdl0354@yahoo.com</t>
  </si>
  <si>
    <t>Avis</t>
  </si>
  <si>
    <t>Lewis</t>
  </si>
  <si>
    <t>47N6T2C8LBZ</t>
  </si>
  <si>
    <t>Lewis, Samuel</t>
  </si>
  <si>
    <t>Lucas, Gabe</t>
  </si>
  <si>
    <t>Gabe</t>
  </si>
  <si>
    <t>Lucas</t>
  </si>
  <si>
    <t>Waukesha</t>
  </si>
  <si>
    <t>WI</t>
  </si>
  <si>
    <t>9ZNFL3SV64X</t>
  </si>
  <si>
    <t>Lucas, Tiffany</t>
  </si>
  <si>
    <t>Mata Flores, Marcela</t>
  </si>
  <si>
    <t>Marcela</t>
  </si>
  <si>
    <t>Mata Flores</t>
  </si>
  <si>
    <t>7NNFGBQ6LX3</t>
  </si>
  <si>
    <t>Flores, Hugo</t>
  </si>
  <si>
    <t>Mulkey, Lonna</t>
  </si>
  <si>
    <t>Ldmulkey@yahoo.com</t>
  </si>
  <si>
    <t>Lonna</t>
  </si>
  <si>
    <t>Mulkey</t>
  </si>
  <si>
    <t>YNNNGHYS4ZH</t>
  </si>
  <si>
    <t>Mulkey, Daniel</t>
  </si>
  <si>
    <t>Murphy, Bridget</t>
  </si>
  <si>
    <t>bridjer@gmail.com</t>
  </si>
  <si>
    <t>Bridget</t>
  </si>
  <si>
    <t>Murphy</t>
  </si>
  <si>
    <t>3QNRWSPHV4L</t>
  </si>
  <si>
    <t>Murphy, Jerry</t>
  </si>
  <si>
    <t>Nims, Torie</t>
  </si>
  <si>
    <t>tknims@aol.com</t>
  </si>
  <si>
    <t>Torie</t>
  </si>
  <si>
    <t>Nims</t>
  </si>
  <si>
    <t>7YN5XQYBDJX</t>
  </si>
  <si>
    <t>Nims, Joe</t>
  </si>
  <si>
    <t>Oakes, Colleen</t>
  </si>
  <si>
    <t>soakes3121@gmail.com</t>
  </si>
  <si>
    <t>Colleen</t>
  </si>
  <si>
    <t>Oakes</t>
  </si>
  <si>
    <t>8WNPG5QC97S</t>
  </si>
  <si>
    <t>oakes, stephen</t>
  </si>
  <si>
    <t>OLMOS, ROSA</t>
  </si>
  <si>
    <t>garcia_wild@yahoo.com</t>
  </si>
  <si>
    <t>ROSA</t>
  </si>
  <si>
    <t>OLMOS</t>
  </si>
  <si>
    <t>RPNVT6WGZKR</t>
  </si>
  <si>
    <t>Garcia, Eduardo</t>
  </si>
  <si>
    <t>Payerle, Donna</t>
  </si>
  <si>
    <t>djpayerle@gmail.com</t>
  </si>
  <si>
    <t>Donna</t>
  </si>
  <si>
    <t>Payerle</t>
  </si>
  <si>
    <t>R7NZG3X8GR7</t>
  </si>
  <si>
    <t>Payerle, George</t>
  </si>
  <si>
    <t>Perjanik, Ellen</t>
  </si>
  <si>
    <t>eperjanik@starstream.net</t>
  </si>
  <si>
    <t>Ellen</t>
  </si>
  <si>
    <t>Perjanik</t>
  </si>
  <si>
    <t>X6NHMM4ZKJR</t>
  </si>
  <si>
    <t>Perjanik, Nicholas</t>
  </si>
  <si>
    <t>Reiss, Karen</t>
  </si>
  <si>
    <t>Treiss@custommaterials.com</t>
  </si>
  <si>
    <t>Karen</t>
  </si>
  <si>
    <t>Reiss</t>
  </si>
  <si>
    <t>WFNHMMSXSWP</t>
  </si>
  <si>
    <t>Reiss Iv, Clemens</t>
  </si>
  <si>
    <t>Rosenberg, Bonnie</t>
  </si>
  <si>
    <t>rosenbe120@aol.com</t>
  </si>
  <si>
    <t>Bonnie</t>
  </si>
  <si>
    <t>Rosenberg</t>
  </si>
  <si>
    <t>44NXRHG6SWM</t>
  </si>
  <si>
    <t>Boettger, W</t>
  </si>
  <si>
    <t>Schweiger, Annette</t>
  </si>
  <si>
    <t>transformers4us@gmx.net</t>
  </si>
  <si>
    <t>Annette</t>
  </si>
  <si>
    <t>Schweiger</t>
  </si>
  <si>
    <t>K5NZBSJHQ5S</t>
  </si>
  <si>
    <t>Schweiger, Ewald</t>
  </si>
  <si>
    <t>Shannon, Becky</t>
  </si>
  <si>
    <t>mshannon@reawire.com</t>
  </si>
  <si>
    <t>Becky</t>
  </si>
  <si>
    <t>Shannon</t>
  </si>
  <si>
    <t>GJNLS73FX5R</t>
  </si>
  <si>
    <t>Shannon, Michael</t>
  </si>
  <si>
    <t>Shertukde, Rekha</t>
  </si>
  <si>
    <t>rekhasher@comcast.net</t>
  </si>
  <si>
    <t>Rekha</t>
  </si>
  <si>
    <t>Shertukde</t>
  </si>
  <si>
    <t>MVN94MFXCSJ</t>
  </si>
  <si>
    <t>Shertukde, Hemchandra</t>
  </si>
  <si>
    <t>Shull, Cheryll</t>
  </si>
  <si>
    <t>cshull@ckt.net</t>
  </si>
  <si>
    <t>Cheryll</t>
  </si>
  <si>
    <t>Shull</t>
  </si>
  <si>
    <t>GVN4N6TV7C9</t>
  </si>
  <si>
    <t>Shull, Stephen</t>
  </si>
  <si>
    <t>Snyder, Darlene</t>
  </si>
  <si>
    <t>darlene.snyder52@gmail.com</t>
  </si>
  <si>
    <t>Darlene</t>
  </si>
  <si>
    <t>Snyder</t>
  </si>
  <si>
    <t>4VNYCQDHBSY</t>
  </si>
  <si>
    <t>Snyder, Steve</t>
  </si>
  <si>
    <t>Steineman, JoAnne</t>
  </si>
  <si>
    <t>jcsteineman@gmail.com</t>
  </si>
  <si>
    <t>JoAnne</t>
  </si>
  <si>
    <t>Steineman</t>
  </si>
  <si>
    <t>JBN527VMDV7</t>
  </si>
  <si>
    <t>Steineman, Chris</t>
  </si>
  <si>
    <t>Steineman, Laurie</t>
  </si>
  <si>
    <t>lwieberg@icloud.com</t>
  </si>
  <si>
    <t>86NVL77NSVY</t>
  </si>
  <si>
    <t>Steineman, Andrew</t>
  </si>
  <si>
    <t>Sun, Nancy</t>
  </si>
  <si>
    <t>peter.zhao@hydroone.com</t>
  </si>
  <si>
    <t>Sun</t>
  </si>
  <si>
    <t>FHNC6VPJNGR</t>
  </si>
  <si>
    <t>Zhao, Peter</t>
  </si>
  <si>
    <t>Tillery, Barbara</t>
  </si>
  <si>
    <t>tilleryt01@mac.com</t>
  </si>
  <si>
    <t>Barbara</t>
  </si>
  <si>
    <t>Tillery</t>
  </si>
  <si>
    <t>RJNRKXNSQVV</t>
  </si>
  <si>
    <t>Tillery, Timothy</t>
  </si>
  <si>
    <t>Vary, Michelle</t>
  </si>
  <si>
    <t>mrogers1503@gmail.com</t>
  </si>
  <si>
    <t>Michelle</t>
  </si>
  <si>
    <t>Vary</t>
  </si>
  <si>
    <t>65N24V9NTCK</t>
  </si>
  <si>
    <t>Vary, Robert</t>
  </si>
  <si>
    <t>von Gemmingen, Sharon</t>
  </si>
  <si>
    <t>sgemmingen@aol.com</t>
  </si>
  <si>
    <t>Sharon</t>
  </si>
  <si>
    <t>von Gemmingen</t>
  </si>
  <si>
    <t>T5NSGCD28GN</t>
  </si>
  <si>
    <t>Vongemmingen, Richard</t>
  </si>
  <si>
    <t>Walker, Rein</t>
  </si>
  <si>
    <t>Reinwlkr3@gmail.com</t>
  </si>
  <si>
    <t>Rein</t>
  </si>
  <si>
    <t>Walker</t>
  </si>
  <si>
    <t>HHNZ87W9PXR</t>
  </si>
  <si>
    <t>Walker, David</t>
  </si>
  <si>
    <t>Walters, Tina</t>
  </si>
  <si>
    <t>shelby_tina@bellsouth.net</t>
  </si>
  <si>
    <t>Tina</t>
  </si>
  <si>
    <t>Walters</t>
  </si>
  <si>
    <t>5DN67Q32FRB</t>
  </si>
  <si>
    <t>Walters, Shelby</t>
  </si>
  <si>
    <t>Weiss, Stacey</t>
  </si>
  <si>
    <t>zsweiss10@yahoo.com</t>
  </si>
  <si>
    <t>Stacey</t>
  </si>
  <si>
    <t>Weiss</t>
  </si>
  <si>
    <t>ZMN8HR62SXW</t>
  </si>
  <si>
    <t>Weiss, Zachery</t>
  </si>
  <si>
    <t>Whitman, Jennifer</t>
  </si>
  <si>
    <t>samjencarl@hotmail.com</t>
  </si>
  <si>
    <t>Jennifer</t>
  </si>
  <si>
    <t>Whitman</t>
  </si>
  <si>
    <t>G6N23CJ2RTK</t>
  </si>
  <si>
    <t>Sharpless, Samuel</t>
  </si>
  <si>
    <t>Wilks, Terrie</t>
  </si>
  <si>
    <t>terriewilks1@gmail.com</t>
  </si>
  <si>
    <t>Terrie</t>
  </si>
  <si>
    <t>Wilks</t>
  </si>
  <si>
    <t>DPNSRQ8N3FH</t>
  </si>
  <si>
    <t>Wilks, Alan</t>
  </si>
  <si>
    <t>Wright, Patricia</t>
  </si>
  <si>
    <t>jwright@duqlight.com</t>
  </si>
  <si>
    <t>Patricia</t>
  </si>
  <si>
    <t>Wright</t>
  </si>
  <si>
    <t>DSNLVVR8CDK</t>
  </si>
  <si>
    <t>Wright, Jeffrey</t>
  </si>
  <si>
    <t>Admission Item</t>
  </si>
  <si>
    <t>Agenda Item Type</t>
  </si>
  <si>
    <t>Agenda Item Name</t>
  </si>
  <si>
    <t>Full Name</t>
  </si>
  <si>
    <t>Email Address</t>
  </si>
  <si>
    <t>Company Name</t>
  </si>
  <si>
    <t>Title</t>
  </si>
  <si>
    <t>Registration Type</t>
  </si>
  <si>
    <t>Quantity</t>
  </si>
  <si>
    <t>Action</t>
  </si>
  <si>
    <t>Reg type</t>
  </si>
  <si>
    <t>Agenda Item Category</t>
  </si>
  <si>
    <t>Agenda Item Status</t>
  </si>
  <si>
    <t>First Name</t>
  </si>
  <si>
    <t>Last Name</t>
  </si>
  <si>
    <t>Work Address</t>
  </si>
  <si>
    <t>Work City</t>
  </si>
  <si>
    <t>Work Country</t>
  </si>
  <si>
    <t>Work State/Prov. Code</t>
  </si>
  <si>
    <t>Work ZIP/Postal Code</t>
  </si>
  <si>
    <t>Confirmation Number</t>
  </si>
  <si>
    <t>Registration Date (GMT-05:00) Eastern [US &amp; Canada]</t>
  </si>
  <si>
    <t>Agenda Item Code</t>
  </si>
  <si>
    <t>Guest of</t>
  </si>
  <si>
    <t>Totals</t>
  </si>
  <si>
    <t>Aggregations</t>
  </si>
  <si>
    <t/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</si>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</sst>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2D2D2"/>
        <bgColor indexed="64"/>
      </patternFill>
    </fill>
    <fill>
      <patternFill patternType="solid">
        <fgColor rgb="FFBEBEBE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 wrapText="1"/>
    </xf>
    <xf numFmtId="0" fontId="0" fillId="0" borderId="0" xfId="0"/>
    <xf numFmtId="49" fontId="1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3" fontId="2" fillId="0" borderId="0" xfId="0" applyNumberFormat="1" applyFont="1"/>
    <xf numFmtId="22" fontId="2" fillId="0" borderId="0" xfId="0" applyNumberFormat="1" applyFont="1"/>
    <xf numFmtId="0" fontId="0" fillId="2" borderId="0" xfId="0" applyFill="1"/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W68"/>
  <sheetViews>
    <sheetView tabSelected="1" workbookViewId="0"/>
  </sheetViews>
  <sheetFormatPr defaultRowHeight="12.75" outlineLevelRow="2" x14ac:dyDescent="0.2"/>
  <cols>
    <col min="1" max="14" width="27.42578125" customWidth="1"/>
    <col min="15" max="15" width="82.28515625" customWidth="1"/>
    <col min="16" max="23" width="27.42578125" customWidth="1"/>
  </cols>
  <sheetData>
    <row r="1" spans="1:23" ht="51.75" x14ac:dyDescent="0.2">
      <c r="A1" s="11" t="s">
        <v>325</v>
      </c>
      <c r="B1" s="11" t="s">
        <v>326</v>
      </c>
      <c r="C1" s="11" t="s">
        <v>327</v>
      </c>
      <c r="D1" s="11" t="s">
        <v>328</v>
      </c>
      <c r="E1" s="11" t="s">
        <v>329</v>
      </c>
      <c r="F1" s="11" t="s">
        <v>330</v>
      </c>
      <c r="G1" s="11" t="s">
        <v>331</v>
      </c>
      <c r="H1" s="11" t="s">
        <v>332</v>
      </c>
      <c r="I1" s="11" t="s">
        <v>333</v>
      </c>
      <c r="J1" s="11" t="s">
        <v>334</v>
      </c>
      <c r="K1" s="11" t="s">
        <v>335</v>
      </c>
      <c r="L1" s="11" t="s">
        <v>336</v>
      </c>
      <c r="M1" s="11" t="s">
        <v>337</v>
      </c>
      <c r="N1" s="11" t="s">
        <v>338</v>
      </c>
      <c r="O1" s="11" t="s">
        <v>339</v>
      </c>
      <c r="P1" s="11" t="s">
        <v>340</v>
      </c>
      <c r="Q1" s="11" t="s">
        <v>341</v>
      </c>
      <c r="R1" s="11" t="s">
        <v>342</v>
      </c>
      <c r="S1" s="11" t="s">
        <v>343</v>
      </c>
      <c r="T1" s="11" t="s">
        <v>344</v>
      </c>
      <c r="U1" s="11" t="s">
        <v>345</v>
      </c>
      <c r="V1" s="11" t="s">
        <v>346</v>
      </c>
      <c r="W1" s="11" t="s">
        <v>347</v>
      </c>
    </row>
    <row r="2" spans="1:23" x14ac:dyDescent="0.2">
      <c r="A2" s="3" t="s">
        <v>324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outlineLevel="1" x14ac:dyDescent="0.2">
      <c r="A3" s="4"/>
      <c r="B3" s="5" t="s">
        <v>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31.5" outlineLevel="2" x14ac:dyDescent="0.25">
      <c r="A4" s="4"/>
      <c r="B4" s="4"/>
      <c r="C4" s="6" t="s">
        <v>0</v>
      </c>
      <c r="D4" s="6" t="s">
        <v>1</v>
      </c>
      <c r="E4" s="6"/>
      <c r="F4" s="6"/>
      <c r="G4" s="6" t="s">
        <v>2</v>
      </c>
      <c r="H4" s="7">
        <v>1</v>
      </c>
      <c r="I4" s="6" t="s">
        <v>3</v>
      </c>
      <c r="J4" s="6"/>
      <c r="K4" s="6"/>
      <c r="L4" s="6" t="s">
        <v>4</v>
      </c>
      <c r="M4" s="6" t="s">
        <v>5</v>
      </c>
      <c r="N4" s="6" t="s">
        <v>6</v>
      </c>
      <c r="O4" s="6"/>
      <c r="P4" s="6"/>
      <c r="Q4" s="6"/>
      <c r="R4" s="6"/>
      <c r="S4" s="6"/>
      <c r="T4" s="6" t="s">
        <v>7</v>
      </c>
      <c r="U4" s="8">
        <f>DATE(2024,1,26)+TIME(15,54,21)</f>
        <v>45317.662743055553</v>
      </c>
      <c r="V4" s="6" t="s">
        <v>8</v>
      </c>
      <c r="W4" s="6" t="s">
        <v>9</v>
      </c>
    </row>
    <row r="5" spans="1:23" ht="31.5" outlineLevel="2" x14ac:dyDescent="0.25">
      <c r="A5" s="4"/>
      <c r="B5" s="4"/>
      <c r="C5" s="6" t="s">
        <v>10</v>
      </c>
      <c r="D5" s="6" t="s">
        <v>11</v>
      </c>
      <c r="E5" s="6"/>
      <c r="F5" s="6"/>
      <c r="G5" s="6" t="s">
        <v>2</v>
      </c>
      <c r="H5" s="7">
        <v>1</v>
      </c>
      <c r="I5" s="6" t="s">
        <v>3</v>
      </c>
      <c r="J5" s="6"/>
      <c r="K5" s="6"/>
      <c r="L5" s="6" t="s">
        <v>4</v>
      </c>
      <c r="M5" s="6" t="s">
        <v>12</v>
      </c>
      <c r="N5" s="6" t="s">
        <v>13</v>
      </c>
      <c r="O5" s="6"/>
      <c r="P5" s="6"/>
      <c r="Q5" s="6"/>
      <c r="R5" s="6"/>
      <c r="S5" s="6"/>
      <c r="T5" s="6" t="s">
        <v>14</v>
      </c>
      <c r="U5" s="8">
        <f>DATE(2024,1,26)+TIME(14,13,8)</f>
        <v>45317.592453703706</v>
      </c>
      <c r="V5" s="6" t="s">
        <v>8</v>
      </c>
      <c r="W5" s="6" t="s">
        <v>15</v>
      </c>
    </row>
    <row r="6" spans="1:23" ht="31.5" outlineLevel="2" x14ac:dyDescent="0.25">
      <c r="A6" s="4"/>
      <c r="B6" s="4"/>
      <c r="C6" s="6" t="s">
        <v>16</v>
      </c>
      <c r="D6" s="6" t="s">
        <v>17</v>
      </c>
      <c r="E6" s="6"/>
      <c r="F6" s="6"/>
      <c r="G6" s="6" t="s">
        <v>2</v>
      </c>
      <c r="H6" s="7">
        <v>1</v>
      </c>
      <c r="I6" s="6" t="s">
        <v>3</v>
      </c>
      <c r="J6" s="6"/>
      <c r="K6" s="6"/>
      <c r="L6" s="6" t="s">
        <v>4</v>
      </c>
      <c r="M6" s="6" t="s">
        <v>18</v>
      </c>
      <c r="N6" s="6" t="s">
        <v>19</v>
      </c>
      <c r="O6" s="6"/>
      <c r="P6" s="6"/>
      <c r="Q6" s="6"/>
      <c r="R6" s="6"/>
      <c r="S6" s="6"/>
      <c r="T6" s="6" t="s">
        <v>20</v>
      </c>
      <c r="U6" s="8">
        <f>DATE(2024,1,29)+TIME(17,57,26)</f>
        <v>45320.748217592591</v>
      </c>
      <c r="V6" s="6" t="s">
        <v>8</v>
      </c>
      <c r="W6" s="6" t="s">
        <v>21</v>
      </c>
    </row>
    <row r="7" spans="1:23" ht="31.5" outlineLevel="2" x14ac:dyDescent="0.25">
      <c r="A7" s="4"/>
      <c r="B7" s="4"/>
      <c r="C7" s="6" t="s">
        <v>22</v>
      </c>
      <c r="D7" s="6" t="s">
        <v>23</v>
      </c>
      <c r="E7" s="6"/>
      <c r="F7" s="6"/>
      <c r="G7" s="6" t="s">
        <v>2</v>
      </c>
      <c r="H7" s="7">
        <v>1</v>
      </c>
      <c r="I7" s="6" t="s">
        <v>3</v>
      </c>
      <c r="J7" s="6"/>
      <c r="K7" s="6"/>
      <c r="L7" s="6" t="s">
        <v>4</v>
      </c>
      <c r="M7" s="6" t="s">
        <v>24</v>
      </c>
      <c r="N7" s="6" t="s">
        <v>25</v>
      </c>
      <c r="O7" s="6"/>
      <c r="P7" s="6"/>
      <c r="Q7" s="6"/>
      <c r="R7" s="6"/>
      <c r="S7" s="6"/>
      <c r="T7" s="6" t="s">
        <v>26</v>
      </c>
      <c r="U7" s="8">
        <f>DATE(2024,1,29)+TIME(10,4,36)</f>
        <v>45320.419861111113</v>
      </c>
      <c r="V7" s="6" t="s">
        <v>8</v>
      </c>
      <c r="W7" s="6" t="s">
        <v>27</v>
      </c>
    </row>
    <row r="8" spans="1:23" ht="31.5" outlineLevel="2" x14ac:dyDescent="0.25">
      <c r="A8" s="4"/>
      <c r="B8" s="4"/>
      <c r="C8" s="6" t="s">
        <v>28</v>
      </c>
      <c r="D8" s="6" t="s">
        <v>29</v>
      </c>
      <c r="E8" s="6"/>
      <c r="F8" s="6"/>
      <c r="G8" s="6" t="s">
        <v>2</v>
      </c>
      <c r="H8" s="7">
        <v>1</v>
      </c>
      <c r="I8" s="6" t="s">
        <v>3</v>
      </c>
      <c r="J8" s="6"/>
      <c r="K8" s="6"/>
      <c r="L8" s="6" t="s">
        <v>4</v>
      </c>
      <c r="M8" s="6" t="s">
        <v>30</v>
      </c>
      <c r="N8" s="6" t="s">
        <v>31</v>
      </c>
      <c r="O8" s="6"/>
      <c r="P8" s="6"/>
      <c r="Q8" s="6"/>
      <c r="R8" s="6"/>
      <c r="S8" s="6"/>
      <c r="T8" s="6" t="s">
        <v>32</v>
      </c>
      <c r="U8" s="8">
        <f>DATE(2024,1,26)+TIME(11,25,4)</f>
        <v>45317.475740740738</v>
      </c>
      <c r="V8" s="6" t="s">
        <v>8</v>
      </c>
      <c r="W8" s="6" t="s">
        <v>33</v>
      </c>
    </row>
    <row r="9" spans="1:23" ht="31.5" outlineLevel="2" x14ac:dyDescent="0.25">
      <c r="A9" s="4"/>
      <c r="B9" s="4"/>
      <c r="C9" s="6" t="s">
        <v>34</v>
      </c>
      <c r="D9" s="6"/>
      <c r="E9" s="6"/>
      <c r="F9" s="6"/>
      <c r="G9" s="6" t="s">
        <v>2</v>
      </c>
      <c r="H9" s="7">
        <v>1</v>
      </c>
      <c r="I9" s="6" t="s">
        <v>3</v>
      </c>
      <c r="J9" s="6"/>
      <c r="K9" s="6"/>
      <c r="L9" s="6" t="s">
        <v>4</v>
      </c>
      <c r="M9" s="6" t="s">
        <v>35</v>
      </c>
      <c r="N9" s="6" t="s">
        <v>36</v>
      </c>
      <c r="O9" s="6"/>
      <c r="P9" s="6"/>
      <c r="Q9" s="6"/>
      <c r="R9" s="6"/>
      <c r="S9" s="6"/>
      <c r="T9" s="6" t="s">
        <v>37</v>
      </c>
      <c r="U9" s="8">
        <f>DATE(2024,1,26)+TIME(11,43,58)</f>
        <v>45317.488865740743</v>
      </c>
      <c r="V9" s="6" t="s">
        <v>8</v>
      </c>
      <c r="W9" s="6" t="s">
        <v>38</v>
      </c>
    </row>
    <row r="10" spans="1:23" ht="31.5" outlineLevel="2" x14ac:dyDescent="0.25">
      <c r="A10" s="4"/>
      <c r="B10" s="4"/>
      <c r="C10" s="6" t="s">
        <v>39</v>
      </c>
      <c r="D10" s="6" t="s">
        <v>40</v>
      </c>
      <c r="E10" s="6"/>
      <c r="F10" s="6"/>
      <c r="G10" s="6" t="s">
        <v>2</v>
      </c>
      <c r="H10" s="7">
        <v>1</v>
      </c>
      <c r="I10" s="6" t="s">
        <v>3</v>
      </c>
      <c r="J10" s="6"/>
      <c r="K10" s="6"/>
      <c r="L10" s="6" t="s">
        <v>4</v>
      </c>
      <c r="M10" s="6" t="s">
        <v>41</v>
      </c>
      <c r="N10" s="6" t="s">
        <v>42</v>
      </c>
      <c r="O10" s="6"/>
      <c r="P10" s="6"/>
      <c r="Q10" s="6"/>
      <c r="R10" s="6"/>
      <c r="S10" s="6"/>
      <c r="T10" s="6" t="s">
        <v>43</v>
      </c>
      <c r="U10" s="8">
        <f>DATE(2024,1,29)+TIME(15,8,20)</f>
        <v>45320.630787037036</v>
      </c>
      <c r="V10" s="6" t="s">
        <v>8</v>
      </c>
      <c r="W10" s="6" t="s">
        <v>44</v>
      </c>
    </row>
    <row r="11" spans="1:23" ht="31.5" outlineLevel="2" x14ac:dyDescent="0.25">
      <c r="A11" s="4"/>
      <c r="B11" s="4"/>
      <c r="C11" s="6" t="s">
        <v>45</v>
      </c>
      <c r="D11" s="6" t="s">
        <v>46</v>
      </c>
      <c r="E11" s="6"/>
      <c r="F11" s="6"/>
      <c r="G11" s="6" t="s">
        <v>2</v>
      </c>
      <c r="H11" s="7">
        <v>1</v>
      </c>
      <c r="I11" s="6" t="s">
        <v>3</v>
      </c>
      <c r="J11" s="6"/>
      <c r="K11" s="6"/>
      <c r="L11" s="6" t="s">
        <v>4</v>
      </c>
      <c r="M11" s="6" t="s">
        <v>47</v>
      </c>
      <c r="N11" s="6" t="s">
        <v>48</v>
      </c>
      <c r="O11" s="6"/>
      <c r="P11" s="6"/>
      <c r="Q11" s="6"/>
      <c r="R11" s="6"/>
      <c r="S11" s="6"/>
      <c r="T11" s="6" t="s">
        <v>49</v>
      </c>
      <c r="U11" s="8">
        <f>DATE(2024,1,30)+TIME(16,20,50)</f>
        <v>45321.681134259263</v>
      </c>
      <c r="V11" s="6" t="s">
        <v>8</v>
      </c>
      <c r="W11" s="6" t="s">
        <v>50</v>
      </c>
    </row>
    <row r="12" spans="1:23" ht="31.5" outlineLevel="2" x14ac:dyDescent="0.25">
      <c r="A12" s="4"/>
      <c r="B12" s="4"/>
      <c r="C12" s="6" t="s">
        <v>51</v>
      </c>
      <c r="D12" s="6" t="s">
        <v>52</v>
      </c>
      <c r="E12" s="6"/>
      <c r="F12" s="6"/>
      <c r="G12" s="6" t="s">
        <v>2</v>
      </c>
      <c r="H12" s="7">
        <v>1</v>
      </c>
      <c r="I12" s="6" t="s">
        <v>3</v>
      </c>
      <c r="J12" s="6"/>
      <c r="K12" s="6"/>
      <c r="L12" s="6" t="s">
        <v>4</v>
      </c>
      <c r="M12" s="6" t="s">
        <v>53</v>
      </c>
      <c r="N12" s="6" t="s">
        <v>54</v>
      </c>
      <c r="O12" s="6"/>
      <c r="P12" s="6"/>
      <c r="Q12" s="6"/>
      <c r="R12" s="6"/>
      <c r="S12" s="6"/>
      <c r="T12" s="6" t="s">
        <v>55</v>
      </c>
      <c r="U12" s="8">
        <f>DATE(2024,1,27)+TIME(11,39,51)</f>
        <v>45318.486006944448</v>
      </c>
      <c r="V12" s="6" t="s">
        <v>8</v>
      </c>
      <c r="W12" s="6" t="s">
        <v>56</v>
      </c>
    </row>
    <row r="13" spans="1:23" ht="31.5" outlineLevel="2" x14ac:dyDescent="0.25">
      <c r="A13" s="4"/>
      <c r="B13" s="4"/>
      <c r="C13" s="6" t="s">
        <v>57</v>
      </c>
      <c r="D13" s="6" t="s">
        <v>58</v>
      </c>
      <c r="E13" s="6"/>
      <c r="F13" s="6"/>
      <c r="G13" s="6" t="s">
        <v>2</v>
      </c>
      <c r="H13" s="7">
        <v>1</v>
      </c>
      <c r="I13" s="6" t="s">
        <v>3</v>
      </c>
      <c r="J13" s="6"/>
      <c r="K13" s="6"/>
      <c r="L13" s="6" t="s">
        <v>4</v>
      </c>
      <c r="M13" s="6" t="s">
        <v>59</v>
      </c>
      <c r="N13" s="6" t="s">
        <v>60</v>
      </c>
      <c r="O13" s="6"/>
      <c r="P13" s="6"/>
      <c r="Q13" s="6"/>
      <c r="R13" s="6"/>
      <c r="S13" s="6"/>
      <c r="T13" s="6" t="s">
        <v>61</v>
      </c>
      <c r="U13" s="8">
        <f>DATE(2024,1,31)+TIME(16,34,54)</f>
        <v>45322.69090277778</v>
      </c>
      <c r="V13" s="6" t="s">
        <v>8</v>
      </c>
      <c r="W13" s="6" t="s">
        <v>62</v>
      </c>
    </row>
    <row r="14" spans="1:23" ht="31.5" outlineLevel="2" x14ac:dyDescent="0.25">
      <c r="A14" s="4"/>
      <c r="B14" s="4"/>
      <c r="C14" s="6" t="s">
        <v>63</v>
      </c>
      <c r="D14" s="6" t="s">
        <v>64</v>
      </c>
      <c r="E14" s="6"/>
      <c r="F14" s="6"/>
      <c r="G14" s="6" t="s">
        <v>2</v>
      </c>
      <c r="H14" s="7">
        <v>1</v>
      </c>
      <c r="I14" s="6" t="s">
        <v>3</v>
      </c>
      <c r="J14" s="6"/>
      <c r="K14" s="6"/>
      <c r="L14" s="6" t="s">
        <v>4</v>
      </c>
      <c r="M14" s="6" t="s">
        <v>65</v>
      </c>
      <c r="N14" s="6" t="s">
        <v>66</v>
      </c>
      <c r="O14" s="6"/>
      <c r="P14" s="6"/>
      <c r="Q14" s="6"/>
      <c r="R14" s="6"/>
      <c r="S14" s="6"/>
      <c r="T14" s="6" t="s">
        <v>67</v>
      </c>
      <c r="U14" s="8">
        <f>DATE(2024,1,31)+TIME(20,14,17)</f>
        <v>45322.843252314815</v>
      </c>
      <c r="V14" s="6" t="s">
        <v>8</v>
      </c>
      <c r="W14" s="6" t="s">
        <v>68</v>
      </c>
    </row>
    <row r="15" spans="1:23" ht="31.5" outlineLevel="2" x14ac:dyDescent="0.25">
      <c r="A15" s="4"/>
      <c r="B15" s="4"/>
      <c r="C15" s="6" t="s">
        <v>69</v>
      </c>
      <c r="D15" s="6" t="s">
        <v>70</v>
      </c>
      <c r="E15" s="6"/>
      <c r="F15" s="6"/>
      <c r="G15" s="6" t="s">
        <v>2</v>
      </c>
      <c r="H15" s="7">
        <v>1</v>
      </c>
      <c r="I15" s="6" t="s">
        <v>3</v>
      </c>
      <c r="J15" s="6"/>
      <c r="K15" s="6"/>
      <c r="L15" s="6" t="s">
        <v>4</v>
      </c>
      <c r="M15" s="6" t="s">
        <v>71</v>
      </c>
      <c r="N15" s="6" t="s">
        <v>72</v>
      </c>
      <c r="O15" s="6"/>
      <c r="P15" s="6"/>
      <c r="Q15" s="6"/>
      <c r="R15" s="6"/>
      <c r="S15" s="6"/>
      <c r="T15" s="6" t="s">
        <v>73</v>
      </c>
      <c r="U15" s="8">
        <f>DATE(2024,1,28)+TIME(11,18,31)</f>
        <v>45319.471192129633</v>
      </c>
      <c r="V15" s="6" t="s">
        <v>8</v>
      </c>
      <c r="W15" s="6" t="s">
        <v>74</v>
      </c>
    </row>
    <row r="16" spans="1:23" ht="31.5" outlineLevel="2" x14ac:dyDescent="0.25">
      <c r="A16" s="4"/>
      <c r="B16" s="4"/>
      <c r="C16" s="6" t="s">
        <v>75</v>
      </c>
      <c r="D16" s="6" t="s">
        <v>76</v>
      </c>
      <c r="E16" s="6"/>
      <c r="F16" s="6"/>
      <c r="G16" s="6" t="s">
        <v>2</v>
      </c>
      <c r="H16" s="7">
        <v>1</v>
      </c>
      <c r="I16" s="6" t="s">
        <v>3</v>
      </c>
      <c r="J16" s="6"/>
      <c r="K16" s="6"/>
      <c r="L16" s="6" t="s">
        <v>4</v>
      </c>
      <c r="M16" s="6" t="s">
        <v>77</v>
      </c>
      <c r="N16" s="6" t="s">
        <v>78</v>
      </c>
      <c r="O16" s="6"/>
      <c r="P16" s="6"/>
      <c r="Q16" s="6"/>
      <c r="R16" s="6"/>
      <c r="S16" s="6"/>
      <c r="T16" s="6" t="s">
        <v>79</v>
      </c>
      <c r="U16" s="8">
        <f>DATE(2024,1,31)+TIME(8,52,4)</f>
        <v>45322.369490740741</v>
      </c>
      <c r="V16" s="6" t="s">
        <v>8</v>
      </c>
      <c r="W16" s="6" t="s">
        <v>80</v>
      </c>
    </row>
    <row r="17" spans="1:23" ht="31.5" outlineLevel="2" x14ac:dyDescent="0.25">
      <c r="A17" s="4"/>
      <c r="B17" s="4"/>
      <c r="C17" s="6" t="s">
        <v>81</v>
      </c>
      <c r="D17" s="6" t="s">
        <v>82</v>
      </c>
      <c r="E17" s="6"/>
      <c r="F17" s="6"/>
      <c r="G17" s="6" t="s">
        <v>2</v>
      </c>
      <c r="H17" s="7">
        <v>1</v>
      </c>
      <c r="I17" s="6" t="s">
        <v>3</v>
      </c>
      <c r="J17" s="6"/>
      <c r="K17" s="6"/>
      <c r="L17" s="6" t="s">
        <v>4</v>
      </c>
      <c r="M17" s="6" t="s">
        <v>83</v>
      </c>
      <c r="N17" s="6" t="s">
        <v>84</v>
      </c>
      <c r="O17" s="6"/>
      <c r="P17" s="6"/>
      <c r="Q17" s="6"/>
      <c r="R17" s="6"/>
      <c r="S17" s="6"/>
      <c r="T17" s="6" t="s">
        <v>85</v>
      </c>
      <c r="U17" s="8">
        <f>DATE(2024,1,26)+TIME(10,33,24)</f>
        <v>45317.43986111111</v>
      </c>
      <c r="V17" s="6" t="s">
        <v>8</v>
      </c>
      <c r="W17" s="6" t="s">
        <v>86</v>
      </c>
    </row>
    <row r="18" spans="1:23" ht="31.5" outlineLevel="2" x14ac:dyDescent="0.25">
      <c r="A18" s="4"/>
      <c r="B18" s="4"/>
      <c r="C18" s="6" t="s">
        <v>87</v>
      </c>
      <c r="D18" s="6" t="s">
        <v>88</v>
      </c>
      <c r="E18" s="6"/>
      <c r="F18" s="6"/>
      <c r="G18" s="6" t="s">
        <v>2</v>
      </c>
      <c r="H18" s="7">
        <v>1</v>
      </c>
      <c r="I18" s="6" t="s">
        <v>3</v>
      </c>
      <c r="J18" s="6"/>
      <c r="K18" s="6"/>
      <c r="L18" s="6" t="s">
        <v>4</v>
      </c>
      <c r="M18" s="6" t="s">
        <v>89</v>
      </c>
      <c r="N18" s="6" t="s">
        <v>90</v>
      </c>
      <c r="O18" s="6"/>
      <c r="P18" s="6"/>
      <c r="Q18" s="6"/>
      <c r="R18" s="6"/>
      <c r="S18" s="6"/>
      <c r="T18" s="6" t="s">
        <v>91</v>
      </c>
      <c r="U18" s="8">
        <f>DATE(2024,2,7)+TIME(9,19,34)</f>
        <v>45329.38858796296</v>
      </c>
      <c r="V18" s="6" t="s">
        <v>8</v>
      </c>
      <c r="W18" s="6" t="s">
        <v>92</v>
      </c>
    </row>
    <row r="19" spans="1:23" ht="31.5" outlineLevel="2" x14ac:dyDescent="0.25">
      <c r="A19" s="4"/>
      <c r="B19" s="4"/>
      <c r="C19" s="6" t="s">
        <v>93</v>
      </c>
      <c r="D19" s="6" t="s">
        <v>94</v>
      </c>
      <c r="E19" s="6"/>
      <c r="F19" s="6"/>
      <c r="G19" s="6" t="s">
        <v>2</v>
      </c>
      <c r="H19" s="7">
        <v>1</v>
      </c>
      <c r="I19" s="6" t="s">
        <v>3</v>
      </c>
      <c r="J19" s="6"/>
      <c r="K19" s="6"/>
      <c r="L19" s="6" t="s">
        <v>4</v>
      </c>
      <c r="M19" s="6" t="s">
        <v>95</v>
      </c>
      <c r="N19" s="6" t="s">
        <v>96</v>
      </c>
      <c r="O19" s="6"/>
      <c r="P19" s="6"/>
      <c r="Q19" s="6"/>
      <c r="R19" s="6"/>
      <c r="S19" s="6"/>
      <c r="T19" s="6" t="s">
        <v>97</v>
      </c>
      <c r="U19" s="8">
        <f>DATE(2024,1,26)+TIME(15,30,16)</f>
        <v>45317.646018518521</v>
      </c>
      <c r="V19" s="6" t="s">
        <v>8</v>
      </c>
      <c r="W19" s="6" t="s">
        <v>98</v>
      </c>
    </row>
    <row r="20" spans="1:23" ht="31.5" outlineLevel="2" x14ac:dyDescent="0.25">
      <c r="A20" s="4"/>
      <c r="B20" s="4"/>
      <c r="C20" s="6" t="s">
        <v>99</v>
      </c>
      <c r="D20" s="6" t="s">
        <v>100</v>
      </c>
      <c r="E20" s="6"/>
      <c r="F20" s="6"/>
      <c r="G20" s="6" t="s">
        <v>2</v>
      </c>
      <c r="H20" s="7">
        <v>1</v>
      </c>
      <c r="I20" s="6" t="s">
        <v>3</v>
      </c>
      <c r="J20" s="6"/>
      <c r="K20" s="6"/>
      <c r="L20" s="6" t="s">
        <v>4</v>
      </c>
      <c r="M20" s="6" t="s">
        <v>101</v>
      </c>
      <c r="N20" s="6" t="s">
        <v>102</v>
      </c>
      <c r="O20" s="6"/>
      <c r="P20" s="6"/>
      <c r="Q20" s="6"/>
      <c r="R20" s="6"/>
      <c r="S20" s="6"/>
      <c r="T20" s="6" t="s">
        <v>103</v>
      </c>
      <c r="U20" s="8">
        <f>DATE(2024,1,29)+TIME(2,14,46)</f>
        <v>45320.093587962961</v>
      </c>
      <c r="V20" s="6" t="s">
        <v>8</v>
      </c>
      <c r="W20" s="6" t="s">
        <v>104</v>
      </c>
    </row>
    <row r="21" spans="1:23" ht="31.5" outlineLevel="2" x14ac:dyDescent="0.25">
      <c r="A21" s="4"/>
      <c r="B21" s="4"/>
      <c r="C21" s="6" t="s">
        <v>105</v>
      </c>
      <c r="D21" s="6" t="s">
        <v>106</v>
      </c>
      <c r="E21" s="6"/>
      <c r="F21" s="6"/>
      <c r="G21" s="6" t="s">
        <v>2</v>
      </c>
      <c r="H21" s="7">
        <v>1</v>
      </c>
      <c r="I21" s="6" t="s">
        <v>3</v>
      </c>
      <c r="J21" s="6"/>
      <c r="K21" s="6"/>
      <c r="L21" s="6" t="s">
        <v>4</v>
      </c>
      <c r="M21" s="6" t="s">
        <v>107</v>
      </c>
      <c r="N21" s="6" t="s">
        <v>108</v>
      </c>
      <c r="O21" s="6"/>
      <c r="P21" s="6"/>
      <c r="Q21" s="6"/>
      <c r="R21" s="6"/>
      <c r="S21" s="6"/>
      <c r="T21" s="6" t="s">
        <v>109</v>
      </c>
      <c r="U21" s="8">
        <f>DATE(2024,2,26)+TIME(18,17,8)</f>
        <v>45348.76189814815</v>
      </c>
      <c r="V21" s="6" t="s">
        <v>8</v>
      </c>
      <c r="W21" s="6" t="s">
        <v>110</v>
      </c>
    </row>
    <row r="22" spans="1:23" ht="31.5" outlineLevel="2" x14ac:dyDescent="0.25">
      <c r="A22" s="4"/>
      <c r="B22" s="4"/>
      <c r="C22" s="6" t="s">
        <v>111</v>
      </c>
      <c r="D22" s="6" t="s">
        <v>112</v>
      </c>
      <c r="E22" s="6"/>
      <c r="F22" s="6"/>
      <c r="G22" s="6" t="s">
        <v>2</v>
      </c>
      <c r="H22" s="7">
        <v>1</v>
      </c>
      <c r="I22" s="6" t="s">
        <v>3</v>
      </c>
      <c r="J22" s="6"/>
      <c r="K22" s="6"/>
      <c r="L22" s="6" t="s">
        <v>4</v>
      </c>
      <c r="M22" s="6" t="s">
        <v>113</v>
      </c>
      <c r="N22" s="6" t="s">
        <v>114</v>
      </c>
      <c r="O22" s="6"/>
      <c r="P22" s="6"/>
      <c r="Q22" s="6"/>
      <c r="R22" s="6"/>
      <c r="S22" s="6"/>
      <c r="T22" s="6" t="s">
        <v>115</v>
      </c>
      <c r="U22" s="8">
        <f>DATE(2024,1,26)+TIME(11,1,59)</f>
        <v>45317.459710648145</v>
      </c>
      <c r="V22" s="6" t="s">
        <v>8</v>
      </c>
      <c r="W22" s="6" t="s">
        <v>116</v>
      </c>
    </row>
    <row r="23" spans="1:23" ht="31.5" outlineLevel="2" x14ac:dyDescent="0.25">
      <c r="A23" s="4"/>
      <c r="B23" s="4"/>
      <c r="C23" s="6" t="s">
        <v>117</v>
      </c>
      <c r="D23" s="6" t="s">
        <v>118</v>
      </c>
      <c r="E23" s="6"/>
      <c r="F23" s="6"/>
      <c r="G23" s="6" t="s">
        <v>2</v>
      </c>
      <c r="H23" s="7">
        <v>1</v>
      </c>
      <c r="I23" s="6" t="s">
        <v>3</v>
      </c>
      <c r="J23" s="6"/>
      <c r="K23" s="6"/>
      <c r="L23" s="6" t="s">
        <v>4</v>
      </c>
      <c r="M23" s="6" t="s">
        <v>119</v>
      </c>
      <c r="N23" s="6" t="s">
        <v>120</v>
      </c>
      <c r="O23" s="6"/>
      <c r="P23" s="6"/>
      <c r="Q23" s="6"/>
      <c r="R23" s="6"/>
      <c r="S23" s="6"/>
      <c r="T23" s="6" t="s">
        <v>121</v>
      </c>
      <c r="U23" s="8">
        <f>DATE(2024,2,5)+TIME(14,57,24)</f>
        <v>45327.623194444444</v>
      </c>
      <c r="V23" s="6" t="s">
        <v>8</v>
      </c>
      <c r="W23" s="6" t="s">
        <v>122</v>
      </c>
    </row>
    <row r="24" spans="1:23" ht="31.5" outlineLevel="2" x14ac:dyDescent="0.25">
      <c r="A24" s="4"/>
      <c r="B24" s="4"/>
      <c r="C24" s="6" t="s">
        <v>123</v>
      </c>
      <c r="D24" s="6" t="s">
        <v>124</v>
      </c>
      <c r="E24" s="6"/>
      <c r="F24" s="6"/>
      <c r="G24" s="6" t="s">
        <v>2</v>
      </c>
      <c r="H24" s="7">
        <v>1</v>
      </c>
      <c r="I24" s="6" t="s">
        <v>3</v>
      </c>
      <c r="J24" s="6"/>
      <c r="K24" s="6"/>
      <c r="L24" s="6" t="s">
        <v>4</v>
      </c>
      <c r="M24" s="6" t="s">
        <v>125</v>
      </c>
      <c r="N24" s="6" t="s">
        <v>126</v>
      </c>
      <c r="O24" s="6"/>
      <c r="P24" s="6"/>
      <c r="Q24" s="6"/>
      <c r="R24" s="6"/>
      <c r="S24" s="6"/>
      <c r="T24" s="6" t="s">
        <v>127</v>
      </c>
      <c r="U24" s="8">
        <f>DATE(2024,2,16)+TIME(9,47,51)</f>
        <v>45338.408229166664</v>
      </c>
      <c r="V24" s="6" t="s">
        <v>8</v>
      </c>
      <c r="W24" s="6" t="s">
        <v>128</v>
      </c>
    </row>
    <row r="25" spans="1:23" ht="31.5" outlineLevel="2" x14ac:dyDescent="0.25">
      <c r="A25" s="4"/>
      <c r="B25" s="4"/>
      <c r="C25" s="6" t="s">
        <v>129</v>
      </c>
      <c r="D25" s="6" t="s">
        <v>130</v>
      </c>
      <c r="E25" s="6"/>
      <c r="F25" s="6"/>
      <c r="G25" s="6" t="s">
        <v>2</v>
      </c>
      <c r="H25" s="7">
        <v>1</v>
      </c>
      <c r="I25" s="6" t="s">
        <v>3</v>
      </c>
      <c r="J25" s="6"/>
      <c r="K25" s="6"/>
      <c r="L25" s="6" t="s">
        <v>4</v>
      </c>
      <c r="M25" s="6" t="s">
        <v>131</v>
      </c>
      <c r="N25" s="6" t="s">
        <v>132</v>
      </c>
      <c r="O25" s="6"/>
      <c r="P25" s="6"/>
      <c r="Q25" s="6"/>
      <c r="R25" s="6"/>
      <c r="S25" s="6"/>
      <c r="T25" s="6" t="s">
        <v>133</v>
      </c>
      <c r="U25" s="8">
        <f>DATE(2024,1,26)+TIME(13,18,11)</f>
        <v>45317.554293981484</v>
      </c>
      <c r="V25" s="6" t="s">
        <v>8</v>
      </c>
      <c r="W25" s="6" t="s">
        <v>134</v>
      </c>
    </row>
    <row r="26" spans="1:23" ht="31.5" outlineLevel="2" x14ac:dyDescent="0.25">
      <c r="A26" s="4"/>
      <c r="B26" s="4"/>
      <c r="C26" s="6" t="s">
        <v>135</v>
      </c>
      <c r="D26" s="6" t="s">
        <v>136</v>
      </c>
      <c r="E26" s="6"/>
      <c r="F26" s="6"/>
      <c r="G26" s="6" t="s">
        <v>2</v>
      </c>
      <c r="H26" s="7">
        <v>1</v>
      </c>
      <c r="I26" s="6" t="s">
        <v>3</v>
      </c>
      <c r="J26" s="6"/>
      <c r="K26" s="6"/>
      <c r="L26" s="6" t="s">
        <v>4</v>
      </c>
      <c r="M26" s="6" t="s">
        <v>137</v>
      </c>
      <c r="N26" s="6" t="s">
        <v>138</v>
      </c>
      <c r="O26" s="6"/>
      <c r="P26" s="6"/>
      <c r="Q26" s="6"/>
      <c r="R26" s="6"/>
      <c r="S26" s="6"/>
      <c r="T26" s="6" t="s">
        <v>139</v>
      </c>
      <c r="U26" s="8">
        <f>DATE(2024,1,29)+TIME(17,51,18)</f>
        <v>45320.743958333333</v>
      </c>
      <c r="V26" s="6" t="s">
        <v>8</v>
      </c>
      <c r="W26" s="6" t="s">
        <v>140</v>
      </c>
    </row>
    <row r="27" spans="1:23" ht="31.5" outlineLevel="2" x14ac:dyDescent="0.25">
      <c r="A27" s="4"/>
      <c r="B27" s="4"/>
      <c r="C27" s="6" t="s">
        <v>141</v>
      </c>
      <c r="D27" s="6" t="s">
        <v>142</v>
      </c>
      <c r="E27" s="6"/>
      <c r="F27" s="6"/>
      <c r="G27" s="6" t="s">
        <v>2</v>
      </c>
      <c r="H27" s="7">
        <v>1</v>
      </c>
      <c r="I27" s="6" t="s">
        <v>3</v>
      </c>
      <c r="J27" s="6"/>
      <c r="K27" s="6"/>
      <c r="L27" s="6" t="s">
        <v>4</v>
      </c>
      <c r="M27" s="6" t="s">
        <v>143</v>
      </c>
      <c r="N27" s="6" t="s">
        <v>144</v>
      </c>
      <c r="O27" s="6"/>
      <c r="P27" s="6"/>
      <c r="Q27" s="6"/>
      <c r="R27" s="6"/>
      <c r="S27" s="6"/>
      <c r="T27" s="6" t="s">
        <v>145</v>
      </c>
      <c r="U27" s="8">
        <f>DATE(2024,2,3)+TIME(11,29,5)</f>
        <v>45325.478530092594</v>
      </c>
      <c r="V27" s="6" t="s">
        <v>8</v>
      </c>
      <c r="W27" s="6" t="s">
        <v>146</v>
      </c>
    </row>
    <row r="28" spans="1:23" ht="31.5" outlineLevel="2" x14ac:dyDescent="0.25">
      <c r="A28" s="4"/>
      <c r="B28" s="4"/>
      <c r="C28" s="6" t="s">
        <v>147</v>
      </c>
      <c r="D28" s="6" t="s">
        <v>148</v>
      </c>
      <c r="E28" s="6"/>
      <c r="F28" s="6"/>
      <c r="G28" s="6" t="s">
        <v>2</v>
      </c>
      <c r="H28" s="7">
        <v>1</v>
      </c>
      <c r="I28" s="6" t="s">
        <v>3</v>
      </c>
      <c r="J28" s="6"/>
      <c r="K28" s="6"/>
      <c r="L28" s="6" t="s">
        <v>4</v>
      </c>
      <c r="M28" s="6" t="s">
        <v>149</v>
      </c>
      <c r="N28" s="6" t="s">
        <v>150</v>
      </c>
      <c r="O28" s="6"/>
      <c r="P28" s="6"/>
      <c r="Q28" s="6"/>
      <c r="R28" s="6"/>
      <c r="S28" s="6"/>
      <c r="T28" s="6" t="s">
        <v>151</v>
      </c>
      <c r="U28" s="8">
        <f>DATE(2024,1,26)+TIME(15,42,7)</f>
        <v>45317.654247685183</v>
      </c>
      <c r="V28" s="6" t="s">
        <v>8</v>
      </c>
      <c r="W28" s="6" t="s">
        <v>152</v>
      </c>
    </row>
    <row r="29" spans="1:23" ht="31.5" outlineLevel="2" x14ac:dyDescent="0.25">
      <c r="A29" s="4"/>
      <c r="B29" s="4"/>
      <c r="C29" s="6" t="s">
        <v>153</v>
      </c>
      <c r="D29" s="6" t="s">
        <v>154</v>
      </c>
      <c r="E29" s="6"/>
      <c r="F29" s="6"/>
      <c r="G29" s="6" t="s">
        <v>2</v>
      </c>
      <c r="H29" s="7">
        <v>1</v>
      </c>
      <c r="I29" s="6" t="s">
        <v>3</v>
      </c>
      <c r="J29" s="6"/>
      <c r="K29" s="6"/>
      <c r="L29" s="6" t="s">
        <v>4</v>
      </c>
      <c r="M29" s="6" t="s">
        <v>155</v>
      </c>
      <c r="N29" s="6" t="s">
        <v>156</v>
      </c>
      <c r="O29" s="6"/>
      <c r="P29" s="6"/>
      <c r="Q29" s="6"/>
      <c r="R29" s="6"/>
      <c r="S29" s="6"/>
      <c r="T29" s="6" t="s">
        <v>157</v>
      </c>
      <c r="U29" s="8">
        <f>DATE(2024,3,11)+TIME(10,30,8)</f>
        <v>45362.437592592592</v>
      </c>
      <c r="V29" s="6" t="s">
        <v>8</v>
      </c>
      <c r="W29" s="6" t="s">
        <v>158</v>
      </c>
    </row>
    <row r="30" spans="1:23" ht="31.5" outlineLevel="2" x14ac:dyDescent="0.25">
      <c r="A30" s="4"/>
      <c r="B30" s="4"/>
      <c r="C30" s="6" t="s">
        <v>159</v>
      </c>
      <c r="D30" s="6"/>
      <c r="E30" s="6"/>
      <c r="F30" s="6"/>
      <c r="G30" s="6" t="s">
        <v>2</v>
      </c>
      <c r="H30" s="7">
        <v>1</v>
      </c>
      <c r="I30" s="6" t="s">
        <v>3</v>
      </c>
      <c r="J30" s="6"/>
      <c r="K30" s="6"/>
      <c r="L30" s="6" t="s">
        <v>4</v>
      </c>
      <c r="M30" s="6" t="s">
        <v>160</v>
      </c>
      <c r="N30" s="6" t="s">
        <v>161</v>
      </c>
      <c r="O30" s="6"/>
      <c r="P30" s="6" t="s">
        <v>162</v>
      </c>
      <c r="Q30" s="6"/>
      <c r="R30" s="6" t="s">
        <v>163</v>
      </c>
      <c r="S30" s="6"/>
      <c r="T30" s="6" t="s">
        <v>164</v>
      </c>
      <c r="U30" s="8">
        <f>DATE(2024,2,8)+TIME(10,30,53)</f>
        <v>45330.438113425924</v>
      </c>
      <c r="V30" s="6" t="s">
        <v>8</v>
      </c>
      <c r="W30" s="6" t="s">
        <v>165</v>
      </c>
    </row>
    <row r="31" spans="1:23" ht="31.5" outlineLevel="2" x14ac:dyDescent="0.25">
      <c r="A31" s="4"/>
      <c r="B31" s="4"/>
      <c r="C31" s="6" t="s">
        <v>166</v>
      </c>
      <c r="D31" s="6"/>
      <c r="E31" s="6"/>
      <c r="F31" s="6"/>
      <c r="G31" s="6" t="s">
        <v>2</v>
      </c>
      <c r="H31" s="7">
        <v>1</v>
      </c>
      <c r="I31" s="6" t="s">
        <v>3</v>
      </c>
      <c r="J31" s="6"/>
      <c r="K31" s="6"/>
      <c r="L31" s="6" t="s">
        <v>4</v>
      </c>
      <c r="M31" s="6" t="s">
        <v>167</v>
      </c>
      <c r="N31" s="6" t="s">
        <v>168</v>
      </c>
      <c r="O31" s="6"/>
      <c r="P31" s="6"/>
      <c r="Q31" s="6"/>
      <c r="R31" s="6"/>
      <c r="S31" s="6"/>
      <c r="T31" s="6" t="s">
        <v>169</v>
      </c>
      <c r="U31" s="8">
        <f>DATE(2024,1,29)+TIME(15,18,5)</f>
        <v>45320.637557870374</v>
      </c>
      <c r="V31" s="6" t="s">
        <v>8</v>
      </c>
      <c r="W31" s="6" t="s">
        <v>170</v>
      </c>
    </row>
    <row r="32" spans="1:23" ht="31.5" outlineLevel="2" x14ac:dyDescent="0.25">
      <c r="A32" s="4"/>
      <c r="B32" s="4"/>
      <c r="C32" s="6" t="s">
        <v>171</v>
      </c>
      <c r="D32" s="6" t="s">
        <v>172</v>
      </c>
      <c r="E32" s="6"/>
      <c r="F32" s="6"/>
      <c r="G32" s="6" t="s">
        <v>2</v>
      </c>
      <c r="H32" s="7">
        <v>1</v>
      </c>
      <c r="I32" s="6" t="s">
        <v>3</v>
      </c>
      <c r="J32" s="6"/>
      <c r="K32" s="6"/>
      <c r="L32" s="6" t="s">
        <v>4</v>
      </c>
      <c r="M32" s="6" t="s">
        <v>173</v>
      </c>
      <c r="N32" s="6" t="s">
        <v>174</v>
      </c>
      <c r="O32" s="6"/>
      <c r="P32" s="6"/>
      <c r="Q32" s="6"/>
      <c r="R32" s="6"/>
      <c r="S32" s="6"/>
      <c r="T32" s="6" t="s">
        <v>175</v>
      </c>
      <c r="U32" s="8">
        <f>DATE(2024,1,26)+TIME(21,17,3)</f>
        <v>45317.886840277781</v>
      </c>
      <c r="V32" s="6" t="s">
        <v>8</v>
      </c>
      <c r="W32" s="6" t="s">
        <v>176</v>
      </c>
    </row>
    <row r="33" spans="1:23" ht="31.5" outlineLevel="2" x14ac:dyDescent="0.25">
      <c r="A33" s="4"/>
      <c r="B33" s="4"/>
      <c r="C33" s="6" t="s">
        <v>177</v>
      </c>
      <c r="D33" s="6" t="s">
        <v>178</v>
      </c>
      <c r="E33" s="6"/>
      <c r="F33" s="6"/>
      <c r="G33" s="6" t="s">
        <v>2</v>
      </c>
      <c r="H33" s="7">
        <v>1</v>
      </c>
      <c r="I33" s="6" t="s">
        <v>3</v>
      </c>
      <c r="J33" s="6"/>
      <c r="K33" s="6"/>
      <c r="L33" s="6" t="s">
        <v>4</v>
      </c>
      <c r="M33" s="6" t="s">
        <v>179</v>
      </c>
      <c r="N33" s="6" t="s">
        <v>180</v>
      </c>
      <c r="O33" s="6"/>
      <c r="P33" s="6"/>
      <c r="Q33" s="6"/>
      <c r="R33" s="6"/>
      <c r="S33" s="6"/>
      <c r="T33" s="6" t="s">
        <v>181</v>
      </c>
      <c r="U33" s="8">
        <f>DATE(2024,1,26)+TIME(10,54,0)</f>
        <v>45317.45416666667</v>
      </c>
      <c r="V33" s="6" t="s">
        <v>8</v>
      </c>
      <c r="W33" s="6" t="s">
        <v>182</v>
      </c>
    </row>
    <row r="34" spans="1:23" ht="31.5" outlineLevel="2" x14ac:dyDescent="0.25">
      <c r="A34" s="4"/>
      <c r="B34" s="4"/>
      <c r="C34" s="6" t="s">
        <v>183</v>
      </c>
      <c r="D34" s="6" t="s">
        <v>184</v>
      </c>
      <c r="E34" s="6"/>
      <c r="F34" s="6"/>
      <c r="G34" s="6" t="s">
        <v>2</v>
      </c>
      <c r="H34" s="7">
        <v>1</v>
      </c>
      <c r="I34" s="6" t="s">
        <v>3</v>
      </c>
      <c r="J34" s="6"/>
      <c r="K34" s="6"/>
      <c r="L34" s="6" t="s">
        <v>4</v>
      </c>
      <c r="M34" s="6" t="s">
        <v>185</v>
      </c>
      <c r="N34" s="6" t="s">
        <v>186</v>
      </c>
      <c r="O34" s="6"/>
      <c r="P34" s="6"/>
      <c r="Q34" s="6"/>
      <c r="R34" s="6"/>
      <c r="S34" s="6"/>
      <c r="T34" s="6" t="s">
        <v>187</v>
      </c>
      <c r="U34" s="8">
        <f>DATE(2024,1,29)+TIME(7,18,40)</f>
        <v>45320.304629629631</v>
      </c>
      <c r="V34" s="6" t="s">
        <v>8</v>
      </c>
      <c r="W34" s="6" t="s">
        <v>188</v>
      </c>
    </row>
    <row r="35" spans="1:23" ht="31.5" outlineLevel="2" x14ac:dyDescent="0.25">
      <c r="A35" s="4"/>
      <c r="B35" s="4"/>
      <c r="C35" s="6" t="s">
        <v>189</v>
      </c>
      <c r="D35" s="6" t="s">
        <v>190</v>
      </c>
      <c r="E35" s="6"/>
      <c r="F35" s="6"/>
      <c r="G35" s="6" t="s">
        <v>2</v>
      </c>
      <c r="H35" s="7">
        <v>1</v>
      </c>
      <c r="I35" s="6" t="s">
        <v>3</v>
      </c>
      <c r="J35" s="6"/>
      <c r="K35" s="6"/>
      <c r="L35" s="6" t="s">
        <v>4</v>
      </c>
      <c r="M35" s="6" t="s">
        <v>191</v>
      </c>
      <c r="N35" s="6" t="s">
        <v>192</v>
      </c>
      <c r="O35" s="6"/>
      <c r="P35" s="6"/>
      <c r="Q35" s="6"/>
      <c r="R35" s="6"/>
      <c r="S35" s="6"/>
      <c r="T35" s="6" t="s">
        <v>193</v>
      </c>
      <c r="U35" s="8">
        <f>DATE(2024,1,26)+TIME(10,18,21)</f>
        <v>45317.429409722223</v>
      </c>
      <c r="V35" s="6" t="s">
        <v>8</v>
      </c>
      <c r="W35" s="6" t="s">
        <v>194</v>
      </c>
    </row>
    <row r="36" spans="1:23" ht="31.5" outlineLevel="2" x14ac:dyDescent="0.25">
      <c r="A36" s="4"/>
      <c r="B36" s="4"/>
      <c r="C36" s="6" t="s">
        <v>195</v>
      </c>
      <c r="D36" s="6" t="s">
        <v>196</v>
      </c>
      <c r="E36" s="6"/>
      <c r="F36" s="6"/>
      <c r="G36" s="6" t="s">
        <v>2</v>
      </c>
      <c r="H36" s="7">
        <v>1</v>
      </c>
      <c r="I36" s="6" t="s">
        <v>3</v>
      </c>
      <c r="J36" s="6"/>
      <c r="K36" s="6"/>
      <c r="L36" s="6" t="s">
        <v>4</v>
      </c>
      <c r="M36" s="6" t="s">
        <v>197</v>
      </c>
      <c r="N36" s="6" t="s">
        <v>198</v>
      </c>
      <c r="O36" s="6"/>
      <c r="P36" s="6"/>
      <c r="Q36" s="6"/>
      <c r="R36" s="6"/>
      <c r="S36" s="6"/>
      <c r="T36" s="6" t="s">
        <v>199</v>
      </c>
      <c r="U36" s="8">
        <f>DATE(2024,1,26)+TIME(11,10,42)</f>
        <v>45317.465763888889</v>
      </c>
      <c r="V36" s="6" t="s">
        <v>8</v>
      </c>
      <c r="W36" s="6" t="s">
        <v>200</v>
      </c>
    </row>
    <row r="37" spans="1:23" ht="31.5" outlineLevel="2" x14ac:dyDescent="0.25">
      <c r="A37" s="4"/>
      <c r="B37" s="4"/>
      <c r="C37" s="6" t="s">
        <v>201</v>
      </c>
      <c r="D37" s="6" t="s">
        <v>202</v>
      </c>
      <c r="E37" s="6"/>
      <c r="F37" s="6"/>
      <c r="G37" s="6" t="s">
        <v>2</v>
      </c>
      <c r="H37" s="7">
        <v>1</v>
      </c>
      <c r="I37" s="6" t="s">
        <v>3</v>
      </c>
      <c r="J37" s="6"/>
      <c r="K37" s="6"/>
      <c r="L37" s="6" t="s">
        <v>4</v>
      </c>
      <c r="M37" s="6" t="s">
        <v>203</v>
      </c>
      <c r="N37" s="6" t="s">
        <v>204</v>
      </c>
      <c r="O37" s="6"/>
      <c r="P37" s="6"/>
      <c r="Q37" s="6"/>
      <c r="R37" s="6"/>
      <c r="S37" s="6"/>
      <c r="T37" s="6" t="s">
        <v>205</v>
      </c>
      <c r="U37" s="8">
        <f>DATE(2024,1,26)+TIME(13,17,27)</f>
        <v>45317.553784722222</v>
      </c>
      <c r="V37" s="6" t="s">
        <v>8</v>
      </c>
      <c r="W37" s="6" t="s">
        <v>206</v>
      </c>
    </row>
    <row r="38" spans="1:23" ht="31.5" outlineLevel="2" x14ac:dyDescent="0.25">
      <c r="A38" s="4"/>
      <c r="B38" s="4"/>
      <c r="C38" s="6" t="s">
        <v>207</v>
      </c>
      <c r="D38" s="6" t="s">
        <v>208</v>
      </c>
      <c r="E38" s="6"/>
      <c r="F38" s="6"/>
      <c r="G38" s="6" t="s">
        <v>2</v>
      </c>
      <c r="H38" s="7">
        <v>1</v>
      </c>
      <c r="I38" s="6" t="s">
        <v>3</v>
      </c>
      <c r="J38" s="6"/>
      <c r="K38" s="6"/>
      <c r="L38" s="6" t="s">
        <v>4</v>
      </c>
      <c r="M38" s="6" t="s">
        <v>209</v>
      </c>
      <c r="N38" s="6" t="s">
        <v>210</v>
      </c>
      <c r="O38" s="6"/>
      <c r="P38" s="6"/>
      <c r="Q38" s="6"/>
      <c r="R38" s="6"/>
      <c r="S38" s="6"/>
      <c r="T38" s="6" t="s">
        <v>211</v>
      </c>
      <c r="U38" s="8">
        <f>DATE(2024,1,28)+TIME(20,40,45)</f>
        <v>45319.861631944441</v>
      </c>
      <c r="V38" s="6" t="s">
        <v>8</v>
      </c>
      <c r="W38" s="6" t="s">
        <v>212</v>
      </c>
    </row>
    <row r="39" spans="1:23" ht="31.5" outlineLevel="2" x14ac:dyDescent="0.25">
      <c r="A39" s="4"/>
      <c r="B39" s="4"/>
      <c r="C39" s="6" t="s">
        <v>213</v>
      </c>
      <c r="D39" s="6" t="s">
        <v>214</v>
      </c>
      <c r="E39" s="6"/>
      <c r="F39" s="6"/>
      <c r="G39" s="6" t="s">
        <v>2</v>
      </c>
      <c r="H39" s="7">
        <v>1</v>
      </c>
      <c r="I39" s="6" t="s">
        <v>3</v>
      </c>
      <c r="J39" s="6"/>
      <c r="K39" s="6"/>
      <c r="L39" s="6" t="s">
        <v>4</v>
      </c>
      <c r="M39" s="6" t="s">
        <v>215</v>
      </c>
      <c r="N39" s="6" t="s">
        <v>216</v>
      </c>
      <c r="O39" s="6"/>
      <c r="P39" s="6"/>
      <c r="Q39" s="6"/>
      <c r="R39" s="6"/>
      <c r="S39" s="6"/>
      <c r="T39" s="6" t="s">
        <v>217</v>
      </c>
      <c r="U39" s="8">
        <f>DATE(2024,1,26)+TIME(11,47,15)</f>
        <v>45317.49114583333</v>
      </c>
      <c r="V39" s="6" t="s">
        <v>8</v>
      </c>
      <c r="W39" s="6" t="s">
        <v>218</v>
      </c>
    </row>
    <row r="40" spans="1:23" ht="31.5" outlineLevel="2" x14ac:dyDescent="0.25">
      <c r="A40" s="4"/>
      <c r="B40" s="4"/>
      <c r="C40" s="6" t="s">
        <v>219</v>
      </c>
      <c r="D40" s="6" t="s">
        <v>220</v>
      </c>
      <c r="E40" s="6"/>
      <c r="F40" s="6"/>
      <c r="G40" s="6" t="s">
        <v>2</v>
      </c>
      <c r="H40" s="7">
        <v>1</v>
      </c>
      <c r="I40" s="6" t="s">
        <v>3</v>
      </c>
      <c r="J40" s="6"/>
      <c r="K40" s="6"/>
      <c r="L40" s="6" t="s">
        <v>4</v>
      </c>
      <c r="M40" s="6" t="s">
        <v>221</v>
      </c>
      <c r="N40" s="6" t="s">
        <v>222</v>
      </c>
      <c r="O40" s="6"/>
      <c r="P40" s="6"/>
      <c r="Q40" s="6"/>
      <c r="R40" s="6"/>
      <c r="S40" s="6"/>
      <c r="T40" s="6" t="s">
        <v>223</v>
      </c>
      <c r="U40" s="8">
        <f>DATE(2024,1,26)+TIME(15,10,46)</f>
        <v>45317.632476851853</v>
      </c>
      <c r="V40" s="6" t="s">
        <v>8</v>
      </c>
      <c r="W40" s="6" t="s">
        <v>224</v>
      </c>
    </row>
    <row r="41" spans="1:23" ht="31.5" outlineLevel="2" x14ac:dyDescent="0.25">
      <c r="A41" s="4"/>
      <c r="B41" s="4"/>
      <c r="C41" s="6" t="s">
        <v>225</v>
      </c>
      <c r="D41" s="6" t="s">
        <v>226</v>
      </c>
      <c r="E41" s="6"/>
      <c r="F41" s="6"/>
      <c r="G41" s="6" t="s">
        <v>2</v>
      </c>
      <c r="H41" s="7">
        <v>1</v>
      </c>
      <c r="I41" s="6" t="s">
        <v>3</v>
      </c>
      <c r="J41" s="6"/>
      <c r="K41" s="6"/>
      <c r="L41" s="6" t="s">
        <v>4</v>
      </c>
      <c r="M41" s="6" t="s">
        <v>227</v>
      </c>
      <c r="N41" s="6" t="s">
        <v>228</v>
      </c>
      <c r="O41" s="6"/>
      <c r="P41" s="6"/>
      <c r="Q41" s="6"/>
      <c r="R41" s="6"/>
      <c r="S41" s="6"/>
      <c r="T41" s="6" t="s">
        <v>229</v>
      </c>
      <c r="U41" s="8">
        <f>DATE(2024,1,26)+TIME(14,56,24)</f>
        <v>45317.622499999998</v>
      </c>
      <c r="V41" s="6" t="s">
        <v>8</v>
      </c>
      <c r="W41" s="6" t="s">
        <v>230</v>
      </c>
    </row>
    <row r="42" spans="1:23" ht="31.5" outlineLevel="2" x14ac:dyDescent="0.25">
      <c r="A42" s="4"/>
      <c r="B42" s="4"/>
      <c r="C42" s="6" t="s">
        <v>231</v>
      </c>
      <c r="D42" s="6" t="s">
        <v>232</v>
      </c>
      <c r="E42" s="6"/>
      <c r="F42" s="6"/>
      <c r="G42" s="6" t="s">
        <v>2</v>
      </c>
      <c r="H42" s="7">
        <v>1</v>
      </c>
      <c r="I42" s="6" t="s">
        <v>3</v>
      </c>
      <c r="J42" s="6"/>
      <c r="K42" s="6"/>
      <c r="L42" s="6" t="s">
        <v>4</v>
      </c>
      <c r="M42" s="6" t="s">
        <v>233</v>
      </c>
      <c r="N42" s="6" t="s">
        <v>234</v>
      </c>
      <c r="O42" s="6"/>
      <c r="P42" s="6"/>
      <c r="Q42" s="6"/>
      <c r="R42" s="6"/>
      <c r="S42" s="6"/>
      <c r="T42" s="6" t="s">
        <v>235</v>
      </c>
      <c r="U42" s="8">
        <f>DATE(2024,1,31)+TIME(15,51,48)</f>
        <v>45322.66097222222</v>
      </c>
      <c r="V42" s="6" t="s">
        <v>8</v>
      </c>
      <c r="W42" s="6" t="s">
        <v>236</v>
      </c>
    </row>
    <row r="43" spans="1:23" ht="31.5" outlineLevel="2" x14ac:dyDescent="0.25">
      <c r="A43" s="4"/>
      <c r="B43" s="4"/>
      <c r="C43" s="6" t="s">
        <v>237</v>
      </c>
      <c r="D43" s="6" t="s">
        <v>238</v>
      </c>
      <c r="E43" s="6"/>
      <c r="F43" s="6"/>
      <c r="G43" s="6" t="s">
        <v>2</v>
      </c>
      <c r="H43" s="7">
        <v>1</v>
      </c>
      <c r="I43" s="6" t="s">
        <v>3</v>
      </c>
      <c r="J43" s="6"/>
      <c r="K43" s="6"/>
      <c r="L43" s="6" t="s">
        <v>4</v>
      </c>
      <c r="M43" s="6" t="s">
        <v>239</v>
      </c>
      <c r="N43" s="6" t="s">
        <v>240</v>
      </c>
      <c r="O43" s="6"/>
      <c r="P43" s="6"/>
      <c r="Q43" s="6"/>
      <c r="R43" s="6"/>
      <c r="S43" s="6"/>
      <c r="T43" s="6" t="s">
        <v>241</v>
      </c>
      <c r="U43" s="8">
        <f>DATE(2024,2,16)+TIME(16,10,18)</f>
        <v>45338.673819444448</v>
      </c>
      <c r="V43" s="6" t="s">
        <v>8</v>
      </c>
      <c r="W43" s="6" t="s">
        <v>242</v>
      </c>
    </row>
    <row r="44" spans="1:23" ht="31.5" outlineLevel="2" x14ac:dyDescent="0.25">
      <c r="A44" s="4"/>
      <c r="B44" s="4"/>
      <c r="C44" s="6" t="s">
        <v>243</v>
      </c>
      <c r="D44" s="6" t="s">
        <v>244</v>
      </c>
      <c r="E44" s="6"/>
      <c r="F44" s="6"/>
      <c r="G44" s="6" t="s">
        <v>2</v>
      </c>
      <c r="H44" s="7">
        <v>1</v>
      </c>
      <c r="I44" s="6" t="s">
        <v>3</v>
      </c>
      <c r="J44" s="6"/>
      <c r="K44" s="6"/>
      <c r="L44" s="6" t="s">
        <v>4</v>
      </c>
      <c r="M44" s="6" t="s">
        <v>245</v>
      </c>
      <c r="N44" s="6" t="s">
        <v>246</v>
      </c>
      <c r="O44" s="6"/>
      <c r="P44" s="6"/>
      <c r="Q44" s="6"/>
      <c r="R44" s="6"/>
      <c r="S44" s="6"/>
      <c r="T44" s="6" t="s">
        <v>247</v>
      </c>
      <c r="U44" s="8">
        <f>DATE(2024,1,26)+TIME(10,26,3)</f>
        <v>45317.434756944444</v>
      </c>
      <c r="V44" s="6" t="s">
        <v>8</v>
      </c>
      <c r="W44" s="6" t="s">
        <v>248</v>
      </c>
    </row>
    <row r="45" spans="1:23" ht="31.5" outlineLevel="2" x14ac:dyDescent="0.25">
      <c r="A45" s="4"/>
      <c r="B45" s="4"/>
      <c r="C45" s="6" t="s">
        <v>249</v>
      </c>
      <c r="D45" s="6" t="s">
        <v>250</v>
      </c>
      <c r="E45" s="6"/>
      <c r="F45" s="6"/>
      <c r="G45" s="6" t="s">
        <v>2</v>
      </c>
      <c r="H45" s="7">
        <v>1</v>
      </c>
      <c r="I45" s="6" t="s">
        <v>3</v>
      </c>
      <c r="J45" s="6"/>
      <c r="K45" s="6"/>
      <c r="L45" s="6" t="s">
        <v>4</v>
      </c>
      <c r="M45" s="6" t="s">
        <v>251</v>
      </c>
      <c r="N45" s="6" t="s">
        <v>252</v>
      </c>
      <c r="O45" s="6"/>
      <c r="P45" s="6"/>
      <c r="Q45" s="6"/>
      <c r="R45" s="6"/>
      <c r="S45" s="6"/>
      <c r="T45" s="6" t="s">
        <v>253</v>
      </c>
      <c r="U45" s="8">
        <f>DATE(2024,2,2)+TIME(11,10,48)</f>
        <v>45324.465833333335</v>
      </c>
      <c r="V45" s="6" t="s">
        <v>8</v>
      </c>
      <c r="W45" s="6" t="s">
        <v>254</v>
      </c>
    </row>
    <row r="46" spans="1:23" ht="31.5" outlineLevel="2" x14ac:dyDescent="0.25">
      <c r="A46" s="4"/>
      <c r="B46" s="4"/>
      <c r="C46" s="6" t="s">
        <v>255</v>
      </c>
      <c r="D46" s="6" t="s">
        <v>256</v>
      </c>
      <c r="E46" s="6"/>
      <c r="F46" s="6"/>
      <c r="G46" s="6" t="s">
        <v>2</v>
      </c>
      <c r="H46" s="7">
        <v>1</v>
      </c>
      <c r="I46" s="6" t="s">
        <v>3</v>
      </c>
      <c r="J46" s="6"/>
      <c r="K46" s="6"/>
      <c r="L46" s="6" t="s">
        <v>4</v>
      </c>
      <c r="M46" s="6" t="s">
        <v>257</v>
      </c>
      <c r="N46" s="6" t="s">
        <v>258</v>
      </c>
      <c r="O46" s="6"/>
      <c r="P46" s="6"/>
      <c r="Q46" s="6"/>
      <c r="R46" s="6"/>
      <c r="S46" s="6"/>
      <c r="T46" s="6" t="s">
        <v>259</v>
      </c>
      <c r="U46" s="8">
        <f>DATE(2024,2,3)+TIME(11,36,13)</f>
        <v>45325.483483796299</v>
      </c>
      <c r="V46" s="6" t="s">
        <v>8</v>
      </c>
      <c r="W46" s="6" t="s">
        <v>260</v>
      </c>
    </row>
    <row r="47" spans="1:23" ht="31.5" outlineLevel="2" x14ac:dyDescent="0.25">
      <c r="A47" s="4"/>
      <c r="B47" s="4"/>
      <c r="C47" s="6" t="s">
        <v>261</v>
      </c>
      <c r="D47" s="6" t="s">
        <v>262</v>
      </c>
      <c r="E47" s="6"/>
      <c r="F47" s="6"/>
      <c r="G47" s="6" t="s">
        <v>2</v>
      </c>
      <c r="H47" s="7">
        <v>1</v>
      </c>
      <c r="I47" s="6" t="s">
        <v>3</v>
      </c>
      <c r="J47" s="6"/>
      <c r="K47" s="6"/>
      <c r="L47" s="6" t="s">
        <v>4</v>
      </c>
      <c r="M47" s="6" t="s">
        <v>30</v>
      </c>
      <c r="N47" s="6" t="s">
        <v>258</v>
      </c>
      <c r="O47" s="6"/>
      <c r="P47" s="6"/>
      <c r="Q47" s="6"/>
      <c r="R47" s="6"/>
      <c r="S47" s="6"/>
      <c r="T47" s="6" t="s">
        <v>263</v>
      </c>
      <c r="U47" s="8">
        <f>DATE(2024,2,13)+TIME(9,18,56)</f>
        <v>45335.388148148151</v>
      </c>
      <c r="V47" s="6" t="s">
        <v>8</v>
      </c>
      <c r="W47" s="6" t="s">
        <v>264</v>
      </c>
    </row>
    <row r="48" spans="1:23" ht="31.5" outlineLevel="2" x14ac:dyDescent="0.25">
      <c r="A48" s="4"/>
      <c r="B48" s="4"/>
      <c r="C48" s="6" t="s">
        <v>265</v>
      </c>
      <c r="D48" s="6" t="s">
        <v>266</v>
      </c>
      <c r="E48" s="6"/>
      <c r="F48" s="6"/>
      <c r="G48" s="6" t="s">
        <v>2</v>
      </c>
      <c r="H48" s="7">
        <v>1</v>
      </c>
      <c r="I48" s="6" t="s">
        <v>3</v>
      </c>
      <c r="J48" s="6"/>
      <c r="K48" s="6"/>
      <c r="L48" s="6" t="s">
        <v>4</v>
      </c>
      <c r="M48" s="6" t="s">
        <v>131</v>
      </c>
      <c r="N48" s="6" t="s">
        <v>267</v>
      </c>
      <c r="O48" s="6"/>
      <c r="P48" s="6"/>
      <c r="Q48" s="6"/>
      <c r="R48" s="6"/>
      <c r="S48" s="6"/>
      <c r="T48" s="6" t="s">
        <v>268</v>
      </c>
      <c r="U48" s="8">
        <f>DATE(2024,2,2)+TIME(10,45,6)</f>
        <v>45324.44798611111</v>
      </c>
      <c r="V48" s="6" t="s">
        <v>8</v>
      </c>
      <c r="W48" s="6" t="s">
        <v>269</v>
      </c>
    </row>
    <row r="49" spans="1:23" ht="31.5" outlineLevel="2" x14ac:dyDescent="0.25">
      <c r="A49" s="4"/>
      <c r="B49" s="4"/>
      <c r="C49" s="6" t="s">
        <v>270</v>
      </c>
      <c r="D49" s="6" t="s">
        <v>271</v>
      </c>
      <c r="E49" s="6"/>
      <c r="F49" s="6"/>
      <c r="G49" s="6" t="s">
        <v>2</v>
      </c>
      <c r="H49" s="7">
        <v>1</v>
      </c>
      <c r="I49" s="6" t="s">
        <v>3</v>
      </c>
      <c r="J49" s="6"/>
      <c r="K49" s="6"/>
      <c r="L49" s="6" t="s">
        <v>4</v>
      </c>
      <c r="M49" s="6" t="s">
        <v>272</v>
      </c>
      <c r="N49" s="6" t="s">
        <v>273</v>
      </c>
      <c r="O49" s="6"/>
      <c r="P49" s="6"/>
      <c r="Q49" s="6"/>
      <c r="R49" s="6"/>
      <c r="S49" s="6"/>
      <c r="T49" s="6" t="s">
        <v>274</v>
      </c>
      <c r="U49" s="8">
        <f>DATE(2024,1,31)+TIME(22,41,0)</f>
        <v>45322.945138888892</v>
      </c>
      <c r="V49" s="6" t="s">
        <v>8</v>
      </c>
      <c r="W49" s="6" t="s">
        <v>275</v>
      </c>
    </row>
    <row r="50" spans="1:23" ht="31.5" outlineLevel="2" x14ac:dyDescent="0.25">
      <c r="A50" s="4"/>
      <c r="B50" s="4"/>
      <c r="C50" s="6" t="s">
        <v>276</v>
      </c>
      <c r="D50" s="6" t="s">
        <v>277</v>
      </c>
      <c r="E50" s="6"/>
      <c r="F50" s="6"/>
      <c r="G50" s="6" t="s">
        <v>2</v>
      </c>
      <c r="H50" s="7">
        <v>1</v>
      </c>
      <c r="I50" s="6" t="s">
        <v>3</v>
      </c>
      <c r="J50" s="6"/>
      <c r="K50" s="6"/>
      <c r="L50" s="6" t="s">
        <v>4</v>
      </c>
      <c r="M50" s="6" t="s">
        <v>278</v>
      </c>
      <c r="N50" s="6" t="s">
        <v>279</v>
      </c>
      <c r="O50" s="6"/>
      <c r="P50" s="6"/>
      <c r="Q50" s="6"/>
      <c r="R50" s="6"/>
      <c r="S50" s="6"/>
      <c r="T50" s="6" t="s">
        <v>280</v>
      </c>
      <c r="U50" s="8">
        <f>DATE(2024,1,26)+TIME(10,20,7)</f>
        <v>45317.430636574078</v>
      </c>
      <c r="V50" s="6" t="s">
        <v>8</v>
      </c>
      <c r="W50" s="6" t="s">
        <v>281</v>
      </c>
    </row>
    <row r="51" spans="1:23" ht="31.5" outlineLevel="2" x14ac:dyDescent="0.25">
      <c r="A51" s="4"/>
      <c r="B51" s="4"/>
      <c r="C51" s="6" t="s">
        <v>282</v>
      </c>
      <c r="D51" s="6" t="s">
        <v>283</v>
      </c>
      <c r="E51" s="6"/>
      <c r="F51" s="6"/>
      <c r="G51" s="6" t="s">
        <v>2</v>
      </c>
      <c r="H51" s="7">
        <v>1</v>
      </c>
      <c r="I51" s="6" t="s">
        <v>3</v>
      </c>
      <c r="J51" s="6"/>
      <c r="K51" s="6"/>
      <c r="L51" s="6" t="s">
        <v>4</v>
      </c>
      <c r="M51" s="6" t="s">
        <v>284</v>
      </c>
      <c r="N51" s="6" t="s">
        <v>285</v>
      </c>
      <c r="O51" s="6"/>
      <c r="P51" s="6"/>
      <c r="Q51" s="6"/>
      <c r="R51" s="6"/>
      <c r="S51" s="6"/>
      <c r="T51" s="6" t="s">
        <v>286</v>
      </c>
      <c r="U51" s="8">
        <f>DATE(2024,2,2)+TIME(11,17,16)</f>
        <v>45324.470324074071</v>
      </c>
      <c r="V51" s="6" t="s">
        <v>8</v>
      </c>
      <c r="W51" s="6" t="s">
        <v>287</v>
      </c>
    </row>
    <row r="52" spans="1:23" ht="31.5" outlineLevel="2" x14ac:dyDescent="0.25">
      <c r="A52" s="4"/>
      <c r="B52" s="4"/>
      <c r="C52" s="6" t="s">
        <v>288</v>
      </c>
      <c r="D52" s="6" t="s">
        <v>289</v>
      </c>
      <c r="E52" s="6"/>
      <c r="F52" s="6"/>
      <c r="G52" s="6" t="s">
        <v>2</v>
      </c>
      <c r="H52" s="7">
        <v>1</v>
      </c>
      <c r="I52" s="6" t="s">
        <v>3</v>
      </c>
      <c r="J52" s="6"/>
      <c r="K52" s="6"/>
      <c r="L52" s="6" t="s">
        <v>4</v>
      </c>
      <c r="M52" s="6" t="s">
        <v>290</v>
      </c>
      <c r="N52" s="6" t="s">
        <v>291</v>
      </c>
      <c r="O52" s="6"/>
      <c r="P52" s="6"/>
      <c r="Q52" s="6"/>
      <c r="R52" s="6"/>
      <c r="S52" s="6"/>
      <c r="T52" s="6" t="s">
        <v>292</v>
      </c>
      <c r="U52" s="8">
        <f>DATE(2024,1,26)+TIME(10,21,31)</f>
        <v>45317.431608796294</v>
      </c>
      <c r="V52" s="6" t="s">
        <v>8</v>
      </c>
      <c r="W52" s="6" t="s">
        <v>293</v>
      </c>
    </row>
    <row r="53" spans="1:23" ht="31.5" outlineLevel="2" x14ac:dyDescent="0.25">
      <c r="A53" s="4"/>
      <c r="B53" s="4"/>
      <c r="C53" s="6" t="s">
        <v>294</v>
      </c>
      <c r="D53" s="6" t="s">
        <v>295</v>
      </c>
      <c r="E53" s="6"/>
      <c r="F53" s="6"/>
      <c r="G53" s="6" t="s">
        <v>2</v>
      </c>
      <c r="H53" s="7">
        <v>1</v>
      </c>
      <c r="I53" s="6" t="s">
        <v>3</v>
      </c>
      <c r="J53" s="6"/>
      <c r="K53" s="6"/>
      <c r="L53" s="6" t="s">
        <v>4</v>
      </c>
      <c r="M53" s="6" t="s">
        <v>296</v>
      </c>
      <c r="N53" s="6" t="s">
        <v>297</v>
      </c>
      <c r="O53" s="6"/>
      <c r="P53" s="6"/>
      <c r="Q53" s="6"/>
      <c r="R53" s="6"/>
      <c r="S53" s="6"/>
      <c r="T53" s="6" t="s">
        <v>298</v>
      </c>
      <c r="U53" s="8">
        <f>DATE(2024,1,26)+TIME(13,41,54)</f>
        <v>45317.570763888885</v>
      </c>
      <c r="V53" s="6" t="s">
        <v>8</v>
      </c>
      <c r="W53" s="6" t="s">
        <v>299</v>
      </c>
    </row>
    <row r="54" spans="1:23" ht="31.5" outlineLevel="2" x14ac:dyDescent="0.25">
      <c r="A54" s="4"/>
      <c r="B54" s="4"/>
      <c r="C54" s="6" t="s">
        <v>300</v>
      </c>
      <c r="D54" s="6" t="s">
        <v>301</v>
      </c>
      <c r="E54" s="6"/>
      <c r="F54" s="6"/>
      <c r="G54" s="6" t="s">
        <v>2</v>
      </c>
      <c r="H54" s="7">
        <v>1</v>
      </c>
      <c r="I54" s="6" t="s">
        <v>3</v>
      </c>
      <c r="J54" s="6"/>
      <c r="K54" s="6"/>
      <c r="L54" s="6" t="s">
        <v>4</v>
      </c>
      <c r="M54" s="6" t="s">
        <v>302</v>
      </c>
      <c r="N54" s="6" t="s">
        <v>303</v>
      </c>
      <c r="O54" s="6"/>
      <c r="P54" s="6"/>
      <c r="Q54" s="6"/>
      <c r="R54" s="6"/>
      <c r="S54" s="6"/>
      <c r="T54" s="6" t="s">
        <v>304</v>
      </c>
      <c r="U54" s="8">
        <f>DATE(2024,1,26)+TIME(11,39,2)</f>
        <v>45317.485439814816</v>
      </c>
      <c r="V54" s="6" t="s">
        <v>8</v>
      </c>
      <c r="W54" s="6" t="s">
        <v>305</v>
      </c>
    </row>
    <row r="55" spans="1:23" ht="31.5" outlineLevel="2" x14ac:dyDescent="0.25">
      <c r="A55" s="4"/>
      <c r="B55" s="4"/>
      <c r="C55" s="6" t="s">
        <v>306</v>
      </c>
      <c r="D55" s="6" t="s">
        <v>307</v>
      </c>
      <c r="E55" s="6"/>
      <c r="F55" s="6"/>
      <c r="G55" s="6" t="s">
        <v>2</v>
      </c>
      <c r="H55" s="7">
        <v>1</v>
      </c>
      <c r="I55" s="6" t="s">
        <v>3</v>
      </c>
      <c r="J55" s="6"/>
      <c r="K55" s="6"/>
      <c r="L55" s="6" t="s">
        <v>4</v>
      </c>
      <c r="M55" s="6" t="s">
        <v>308</v>
      </c>
      <c r="N55" s="6" t="s">
        <v>309</v>
      </c>
      <c r="O55" s="6"/>
      <c r="P55" s="6"/>
      <c r="Q55" s="6"/>
      <c r="R55" s="6"/>
      <c r="S55" s="6"/>
      <c r="T55" s="6" t="s">
        <v>310</v>
      </c>
      <c r="U55" s="8">
        <f>DATE(2024,1,29)+TIME(16,34,56)</f>
        <v>45320.690925925926</v>
      </c>
      <c r="V55" s="6" t="s">
        <v>8</v>
      </c>
      <c r="W55" s="6" t="s">
        <v>311</v>
      </c>
    </row>
    <row r="56" spans="1:23" ht="31.5" outlineLevel="2" x14ac:dyDescent="0.25">
      <c r="A56" s="4"/>
      <c r="B56" s="4"/>
      <c r="C56" s="6" t="s">
        <v>312</v>
      </c>
      <c r="D56" s="6" t="s">
        <v>313</v>
      </c>
      <c r="E56" s="6"/>
      <c r="F56" s="6"/>
      <c r="G56" s="6" t="s">
        <v>2</v>
      </c>
      <c r="H56" s="7">
        <v>1</v>
      </c>
      <c r="I56" s="6" t="s">
        <v>3</v>
      </c>
      <c r="J56" s="6"/>
      <c r="K56" s="6"/>
      <c r="L56" s="6" t="s">
        <v>4</v>
      </c>
      <c r="M56" s="6" t="s">
        <v>314</v>
      </c>
      <c r="N56" s="6" t="s">
        <v>315</v>
      </c>
      <c r="O56" s="6"/>
      <c r="P56" s="6"/>
      <c r="Q56" s="6"/>
      <c r="R56" s="6"/>
      <c r="S56" s="6"/>
      <c r="T56" s="6" t="s">
        <v>316</v>
      </c>
      <c r="U56" s="8">
        <f>DATE(2024,1,27)+TIME(15,36,44)</f>
        <v>45318.650509259256</v>
      </c>
      <c r="V56" s="6" t="s">
        <v>8</v>
      </c>
      <c r="W56" s="6" t="s">
        <v>317</v>
      </c>
    </row>
    <row r="57" spans="1:23" ht="31.5" outlineLevel="2" x14ac:dyDescent="0.25">
      <c r="A57" s="4"/>
      <c r="B57" s="4"/>
      <c r="C57" s="6" t="s">
        <v>318</v>
      </c>
      <c r="D57" s="6" t="s">
        <v>319</v>
      </c>
      <c r="E57" s="6"/>
      <c r="F57" s="6"/>
      <c r="G57" s="6" t="s">
        <v>2</v>
      </c>
      <c r="H57" s="7">
        <v>1</v>
      </c>
      <c r="I57" s="6" t="s">
        <v>3</v>
      </c>
      <c r="J57" s="6"/>
      <c r="K57" s="6"/>
      <c r="L57" s="6" t="s">
        <v>4</v>
      </c>
      <c r="M57" s="6" t="s">
        <v>320</v>
      </c>
      <c r="N57" s="6" t="s">
        <v>321</v>
      </c>
      <c r="O57" s="6"/>
      <c r="P57" s="6"/>
      <c r="Q57" s="6"/>
      <c r="R57" s="6"/>
      <c r="S57" s="6"/>
      <c r="T57" s="6" t="s">
        <v>322</v>
      </c>
      <c r="U57" s="8">
        <f>DATE(2024,2,10)+TIME(12,12,4)</f>
        <v>45332.508379629631</v>
      </c>
      <c r="V57" s="6" t="s">
        <v>8</v>
      </c>
      <c r="W57" s="6" t="s">
        <v>323</v>
      </c>
    </row>
    <row r="64" spans="1:23" ht="23.25" x14ac:dyDescent="0.2">
      <c r="A64" s="12" t="s">
        <v>348</v>
      </c>
    </row>
    <row r="65" spans="1:4" ht="17.25" x14ac:dyDescent="0.2">
      <c r="A65" s="11" t="s">
        <v>325</v>
      </c>
      <c r="B65" s="11" t="s">
        <v>326</v>
      </c>
      <c r="C65" s="11" t="s">
        <v>349</v>
      </c>
      <c r="D65" s="11" t="s">
        <v>350</v>
      </c>
    </row>
    <row r="66" spans="1:4" x14ac:dyDescent="0.2">
      <c r="A66" s="1" t="s">
        <v>324</v>
      </c>
      <c r="B66" s="16"/>
      <c r="C66" s="16"/>
      <c r="D66" s="16"/>
    </row>
    <row r="67" spans="1:4" outlineLevel="1" x14ac:dyDescent="0.2">
      <c r="A67" s="4"/>
      <c r="B67" s="2" t="s">
        <v>8</v>
      </c>
      <c r="C67" s="15"/>
      <c r="D67" s="15"/>
    </row>
    <row r="68" spans="1:4" ht="17.25" outlineLevel="2" x14ac:dyDescent="0.25">
      <c r="A68" s="4"/>
      <c r="B68" s="4"/>
      <c r="C68" s="13" t="s">
        <v>351</v>
      </c>
      <c r="D68" s="14">
        <f>SUBTOTAL(3,C4:C57)</f>
        <v>54</v>
      </c>
    </row>
  </sheetData>
  <mergeCells count="4">
    <mergeCell ref="B3:B57"/>
    <mergeCell ref="A2:A57"/>
    <mergeCell ref="B67:B68"/>
    <mergeCell ref="A66:A68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 Items - Registration Det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Behrens, Tammy</dc:creator>
  <cp:keywords/>
  <dc:description/>
  <cp:lastModifiedBy>Tamaran Behrens</cp:lastModifiedBy>
  <dcterms:created xsi:type="dcterms:W3CDTF">2024-04-07T21:23:42Z</dcterms:created>
  <dcterms:modified xsi:type="dcterms:W3CDTF">2024-04-07T21:23:42Z</dcterms:modified>
  <cp:category/>
  <cp:contentStatus/>
</cp:coreProperties>
</file>